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BICENTENARIO\GASTOS\"/>
    </mc:Choice>
  </mc:AlternateContent>
  <bookViews>
    <workbookView xWindow="0" yWindow="0" windowWidth="20490" windowHeight="7755"/>
  </bookViews>
  <sheets>
    <sheet name="ENERO" sheetId="2" r:id="rId1"/>
    <sheet name="arch modificado" sheetId="1" r:id="rId2"/>
  </sheets>
  <definedNames>
    <definedName name="_xlnm._FilterDatabase" localSheetId="1" hidden="1">'arch modificado'!$B$5:$F$113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9" i="1"/>
  <c r="D32" i="1"/>
  <c r="D37" i="1"/>
  <c r="D43" i="1"/>
  <c r="D45" i="1"/>
  <c r="D47" i="1"/>
  <c r="D50" i="1"/>
  <c r="D49" i="1"/>
  <c r="D54" i="1"/>
  <c r="D53" i="1"/>
  <c r="D60" i="1"/>
  <c r="D59" i="1"/>
  <c r="D58" i="1"/>
  <c r="D57" i="1"/>
  <c r="D63" i="1"/>
  <c r="D62" i="1"/>
  <c r="D67" i="1"/>
  <c r="D71" i="1"/>
  <c r="D70" i="1"/>
  <c r="D69" i="1"/>
  <c r="D73" i="1"/>
  <c r="D77" i="1"/>
  <c r="D76" i="1"/>
  <c r="D75" i="1"/>
  <c r="D74" i="1"/>
  <c r="D78" i="1"/>
  <c r="D84" i="1"/>
  <c r="D89" i="1"/>
  <c r="D93" i="1"/>
  <c r="D92" i="1"/>
  <c r="D91" i="1"/>
  <c r="D90" i="1"/>
  <c r="D95" i="1"/>
  <c r="D98" i="1"/>
  <c r="D103" i="1"/>
  <c r="D111" i="1"/>
  <c r="C117" i="2"/>
  <c r="C116" i="2"/>
  <c r="D113" i="2"/>
  <c r="C113" i="2"/>
  <c r="E112" i="2"/>
  <c r="E110" i="2"/>
  <c r="E109" i="2"/>
  <c r="E108" i="2"/>
  <c r="E107" i="2"/>
  <c r="E106" i="2"/>
  <c r="E105" i="2"/>
  <c r="E104" i="2"/>
  <c r="E102" i="2"/>
  <c r="E101" i="2"/>
  <c r="E100" i="2"/>
  <c r="E99" i="2"/>
  <c r="E97" i="2"/>
  <c r="E96" i="2"/>
  <c r="E94" i="2"/>
  <c r="E88" i="2"/>
  <c r="E87" i="2"/>
  <c r="E86" i="2"/>
  <c r="E85" i="2"/>
  <c r="E83" i="2"/>
  <c r="E82" i="2"/>
  <c r="E81" i="2"/>
  <c r="E80" i="2"/>
  <c r="E79" i="2"/>
  <c r="E72" i="2"/>
  <c r="E68" i="2"/>
  <c r="E66" i="2"/>
  <c r="E65" i="2"/>
  <c r="E64" i="2"/>
  <c r="E61" i="2"/>
  <c r="E56" i="2"/>
  <c r="E55" i="2"/>
  <c r="E52" i="2"/>
  <c r="E51" i="2"/>
  <c r="E48" i="2"/>
  <c r="E46" i="2"/>
  <c r="E44" i="2"/>
  <c r="E42" i="2"/>
  <c r="E41" i="2"/>
  <c r="E40" i="2"/>
  <c r="E39" i="2"/>
  <c r="E38" i="2"/>
  <c r="E36" i="2"/>
  <c r="E35" i="2"/>
  <c r="E34" i="2"/>
  <c r="E33" i="2"/>
  <c r="E31" i="2"/>
  <c r="E30" i="2"/>
  <c r="E29" i="2"/>
  <c r="E28" i="2"/>
  <c r="E27" i="2"/>
  <c r="E26" i="2"/>
  <c r="E25" i="2"/>
  <c r="E24" i="2"/>
  <c r="E23" i="2"/>
  <c r="E22" i="2"/>
  <c r="E21" i="2"/>
  <c r="E20" i="2"/>
  <c r="E18" i="2"/>
  <c r="E17" i="2"/>
  <c r="E15" i="2"/>
  <c r="E14" i="2"/>
  <c r="E13" i="2"/>
  <c r="E12" i="2"/>
  <c r="E11" i="2"/>
  <c r="E10" i="2"/>
  <c r="E9" i="2"/>
  <c r="E8" i="2"/>
  <c r="E7" i="2"/>
  <c r="E6" i="2"/>
  <c r="F8" i="2" l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F73" i="2" s="1"/>
  <c r="F74" i="2" s="1"/>
  <c r="F75" i="2" s="1"/>
  <c r="F76" i="2" s="1"/>
  <c r="F77" i="2" s="1"/>
  <c r="F78" i="2" s="1"/>
  <c r="F79" i="2" s="1"/>
  <c r="F80" i="2" s="1"/>
  <c r="F81" i="2" s="1"/>
  <c r="F82" i="2" s="1"/>
  <c r="F83" i="2" s="1"/>
  <c r="F84" i="2" s="1"/>
  <c r="F85" i="2" s="1"/>
  <c r="F86" i="2" s="1"/>
  <c r="F87" i="2" s="1"/>
  <c r="F88" i="2" s="1"/>
  <c r="F89" i="2" s="1"/>
  <c r="F90" i="2" s="1"/>
  <c r="F91" i="2" s="1"/>
  <c r="F92" i="2" s="1"/>
  <c r="F93" i="2" s="1"/>
  <c r="F94" i="2" s="1"/>
  <c r="F95" i="2" s="1"/>
  <c r="F96" i="2" s="1"/>
  <c r="F97" i="2" s="1"/>
  <c r="F98" i="2" s="1"/>
  <c r="F99" i="2" s="1"/>
  <c r="F100" i="2" s="1"/>
  <c r="F101" i="2" s="1"/>
  <c r="F102" i="2" s="1"/>
  <c r="F103" i="2" s="1"/>
  <c r="F104" i="2" s="1"/>
  <c r="F105" i="2" s="1"/>
  <c r="F106" i="2" s="1"/>
  <c r="F107" i="2" s="1"/>
  <c r="F108" i="2" s="1"/>
  <c r="F109" i="2" s="1"/>
  <c r="F110" i="2" s="1"/>
  <c r="F111" i="2" s="1"/>
  <c r="F112" i="2" s="1"/>
  <c r="F6" i="2"/>
  <c r="F7" i="2" s="1"/>
  <c r="E113" i="2"/>
  <c r="E120" i="2" s="1"/>
  <c r="E113" i="1"/>
  <c r="D113" i="1"/>
  <c r="D117" i="1" l="1"/>
  <c r="D116" i="1" l="1"/>
  <c r="F112" i="1"/>
  <c r="F110" i="1"/>
  <c r="F109" i="1"/>
  <c r="F108" i="1"/>
  <c r="F107" i="1"/>
  <c r="F106" i="1"/>
  <c r="F105" i="1"/>
  <c r="F104" i="1"/>
  <c r="F102" i="1"/>
  <c r="F101" i="1"/>
  <c r="F100" i="1"/>
  <c r="F99" i="1"/>
  <c r="F97" i="1"/>
  <c r="F96" i="1"/>
  <c r="F94" i="1"/>
  <c r="F88" i="1"/>
  <c r="F87" i="1"/>
  <c r="F86" i="1"/>
  <c r="F85" i="1"/>
  <c r="F83" i="1"/>
  <c r="F82" i="1"/>
  <c r="F81" i="1"/>
  <c r="F80" i="1"/>
  <c r="F79" i="1"/>
  <c r="F72" i="1"/>
  <c r="F68" i="1"/>
  <c r="F66" i="1"/>
  <c r="F65" i="1"/>
  <c r="F64" i="1"/>
  <c r="F61" i="1"/>
  <c r="F56" i="1"/>
  <c r="F55" i="1"/>
  <c r="F52" i="1"/>
  <c r="F51" i="1"/>
  <c r="F48" i="1"/>
  <c r="F46" i="1"/>
  <c r="F44" i="1"/>
  <c r="F42" i="1"/>
  <c r="F41" i="1"/>
  <c r="F40" i="1"/>
  <c r="F39" i="1"/>
  <c r="F38" i="1"/>
  <c r="F36" i="1"/>
  <c r="F35" i="1"/>
  <c r="F34" i="1"/>
  <c r="F33" i="1"/>
  <c r="F31" i="1"/>
  <c r="F30" i="1"/>
  <c r="F29" i="1"/>
  <c r="F28" i="1"/>
  <c r="F27" i="1"/>
  <c r="F26" i="1"/>
  <c r="F25" i="1"/>
  <c r="F24" i="1"/>
  <c r="F23" i="1"/>
  <c r="F22" i="1"/>
  <c r="F21" i="1"/>
  <c r="F20" i="1"/>
  <c r="F18" i="1"/>
  <c r="F17" i="1"/>
  <c r="F15" i="1"/>
  <c r="F14" i="1"/>
  <c r="F13" i="1"/>
  <c r="F12" i="1"/>
  <c r="F11" i="1"/>
  <c r="F10" i="1"/>
  <c r="F9" i="1"/>
  <c r="F8" i="1"/>
  <c r="F7" i="1"/>
  <c r="F6" i="1"/>
  <c r="F120" i="1" l="1"/>
  <c r="F113" i="1"/>
</calcChain>
</file>

<file path=xl/comments1.xml><?xml version="1.0" encoding="utf-8"?>
<comments xmlns="http://schemas.openxmlformats.org/spreadsheetml/2006/main">
  <authors>
    <author>usuario</author>
  </authors>
  <commentList>
    <comment ref="B6" authorId="0" shape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 CUANTO ES EL CONTRATO
</t>
        </r>
      </text>
    </comment>
  </commentList>
</comments>
</file>

<file path=xl/comments2.xml><?xml version="1.0" encoding="utf-8"?>
<comments xmlns="http://schemas.openxmlformats.org/spreadsheetml/2006/main">
  <authors>
    <author>usuario</author>
  </authors>
  <commentList>
    <comment ref="C6" authorId="0" shape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 CUANTO ES EL CONTRATO
</t>
        </r>
      </text>
    </comment>
  </commentList>
</comments>
</file>

<file path=xl/sharedStrings.xml><?xml version="1.0" encoding="utf-8"?>
<sst xmlns="http://schemas.openxmlformats.org/spreadsheetml/2006/main" count="361" uniqueCount="105">
  <si>
    <t>RELACIÓN DE GASTOS/EGRESOS ENERO 2023</t>
  </si>
  <si>
    <t>FECHA</t>
  </si>
  <si>
    <t>CONCEPTO</t>
  </si>
  <si>
    <t>MONTO BS</t>
  </si>
  <si>
    <t>TASA BS. DIA</t>
  </si>
  <si>
    <t>MONTO DS</t>
  </si>
  <si>
    <t>TOTAL DS</t>
  </si>
  <si>
    <t>NOTAS</t>
  </si>
  <si>
    <t>Transferencia</t>
  </si>
  <si>
    <t>Compra de materiales construcción</t>
  </si>
  <si>
    <t>Pago Sr. Jesus Mant. Residencia Sanchez</t>
  </si>
  <si>
    <t>CANTV UEPBI ENERO 2023</t>
  </si>
  <si>
    <t>CANTV ANTABARÍ ENERO 2023</t>
  </si>
  <si>
    <t>INTER UEPBI ENERO 2023</t>
  </si>
  <si>
    <t>Cond. Los Laureles 27 Enero 2023</t>
  </si>
  <si>
    <t>Cond. Puerto principe 269 Diciembre 2022</t>
  </si>
  <si>
    <t>Cond. Torre sindoni P19-3 Diciembre 2022</t>
  </si>
  <si>
    <t>Efectivo Divisas</t>
  </si>
  <si>
    <t>Productos de limpieza</t>
  </si>
  <si>
    <t>Aseo urbano, eliminación de maleza y escombros</t>
  </si>
  <si>
    <t>Compra de Café, consumo del personal</t>
  </si>
  <si>
    <t>Bono 1er pago Enero 2023</t>
  </si>
  <si>
    <t>IVSS Diciembre 2022</t>
  </si>
  <si>
    <t>FAOV Diciembre 2022</t>
  </si>
  <si>
    <t xml:space="preserve">Compra materiales varios </t>
  </si>
  <si>
    <t>Servicio de internet FIBEX 6223 Dic 2022</t>
  </si>
  <si>
    <t>Servicio de internet FIBEX 6223 Ene 2023</t>
  </si>
  <si>
    <t>Servicio de internet FIBEX 6290 Dic 2022</t>
  </si>
  <si>
    <t>Servicio de internet FIBEZ 6290 Ene 2023</t>
  </si>
  <si>
    <t>Compra varias insumo</t>
  </si>
  <si>
    <t xml:space="preserve">Recarga linea corp CAJA </t>
  </si>
  <si>
    <t>CANTV UEPBI ENERO 2023 RESTANTE</t>
  </si>
  <si>
    <t>Nomina 01/01/2023 al 15/01/2023 Adm y Mant</t>
  </si>
  <si>
    <t>Otros pagos de nomina 01/1/2023 al 15/1/2023</t>
  </si>
  <si>
    <t>Cesta T 01/01/2023 al 15/01/2023 Adm y Mant</t>
  </si>
  <si>
    <t>Plantillas de Aula Virtual</t>
  </si>
  <si>
    <t>Nomina 05/01/2023 al 18/01/2023 Docente</t>
  </si>
  <si>
    <t>Gas A/A y varilla de plata</t>
  </si>
  <si>
    <t>Compra papeleria de oficina</t>
  </si>
  <si>
    <t>Asignacion mensual Proyectista Enero 2023</t>
  </si>
  <si>
    <t>Honorarios profesionales Elizabeth Diaz</t>
  </si>
  <si>
    <t>Cond. Green Palace Diciembre 2022</t>
  </si>
  <si>
    <t>Servidor aula virtual Enero y Febrero 2023</t>
  </si>
  <si>
    <t>Bono de Jerarquia Enero 2023</t>
  </si>
  <si>
    <t>Suministro de agua Urb. Valle Lindo Nov y Dic 2022</t>
  </si>
  <si>
    <t>Compra de combustible transporte</t>
  </si>
  <si>
    <t>Productos de limpieza, Residencia Sanchez</t>
  </si>
  <si>
    <t>Materiales de construccion varios</t>
  </si>
  <si>
    <t>Compra de bolsas de basura Res. Sanchez</t>
  </si>
  <si>
    <t>Bono 2do pago Enero 2023</t>
  </si>
  <si>
    <t>Cond. Green Palace Noviembre 2022</t>
  </si>
  <si>
    <t>Compra laptops 5 (30% adelanto de pago)</t>
  </si>
  <si>
    <t>Asignación mensual Rosa Cedeño Agosto 2022</t>
  </si>
  <si>
    <t>Asigancion socio Gustavo Sanchez, Dic 2022 y Ene 2023</t>
  </si>
  <si>
    <t xml:space="preserve">Bono Aula virtual Enero 2023 </t>
  </si>
  <si>
    <t>Compras materiales varios</t>
  </si>
  <si>
    <t>Compra tora cumpleaños y bebida</t>
  </si>
  <si>
    <t>Transporte ZEA Control de Estudios</t>
  </si>
  <si>
    <t>Asesoria de seguridad industrial Enero 2023</t>
  </si>
  <si>
    <t>Transporte compartir Docente Playa</t>
  </si>
  <si>
    <t>Compra juguetes didacticos Preescolar</t>
  </si>
  <si>
    <t xml:space="preserve"> Bono 3er pago Enero 2023 Docente</t>
  </si>
  <si>
    <t>Bono 3er pago enero 2023 Adm, Mant y Vig</t>
  </si>
  <si>
    <t>Otros pagos y suplencias Bono 3er pago Enero 2023</t>
  </si>
  <si>
    <t>Asignación Enero 2023 Alfredo Rodriguez</t>
  </si>
  <si>
    <t>Compra materiales reparacion Res. Sanchez</t>
  </si>
  <si>
    <t xml:space="preserve">Compra repuestos automovil Explorer </t>
  </si>
  <si>
    <t>Cesta tickets 16/01/2023 al 31/01/2023 Adm, mant y vig</t>
  </si>
  <si>
    <t>Nomina16/01/2023 al 31/01/2023 Adm, mant y vig</t>
  </si>
  <si>
    <t>Asignacion Basilio Sanchez</t>
  </si>
  <si>
    <t>Retiro de envió juguetes didacticos</t>
  </si>
  <si>
    <t>Servicio CORPOELEC ENE 23 Res. Sanchez</t>
  </si>
  <si>
    <t>Servicio CORPOELEC ENE 23 Torre Sindoni</t>
  </si>
  <si>
    <t>Nomina 19/1/2023 al 01/02/2023 Docente</t>
  </si>
  <si>
    <t>Otros pagos 16/1/2023 al 31/1/2023</t>
  </si>
  <si>
    <t>Cesta tickets 16/01/2023 al 31/01/2023 Docente</t>
  </si>
  <si>
    <t>Asignación Socia Enilda de Sanchez Enero 2023</t>
  </si>
  <si>
    <t>Zelle</t>
  </si>
  <si>
    <t>Otros pagos docente 19/1/23 al 01/2/23</t>
  </si>
  <si>
    <t>Anticipo contratista</t>
  </si>
  <si>
    <t>Servicio de Internet NETUNO</t>
  </si>
  <si>
    <t xml:space="preserve">Aseo urbano, eliminación de maleza y escombros </t>
  </si>
  <si>
    <t xml:space="preserve">Liquidacion final de contrato de trabajo </t>
  </si>
  <si>
    <t>Pagosemanal conductor transporte personal</t>
  </si>
  <si>
    <t xml:space="preserve">Nomina 01/01/2023 al 15/01/2023 </t>
  </si>
  <si>
    <t xml:space="preserve">Gastos mecanicos </t>
  </si>
  <si>
    <t xml:space="preserve">Asignacion mensual Ene 23 y bonoficación Dic22 </t>
  </si>
  <si>
    <t xml:space="preserve">honorarios profesionales  Aula Virtual </t>
  </si>
  <si>
    <t xml:space="preserve">Honorarios Prof. Contraloria Enero 2023 </t>
  </si>
  <si>
    <t xml:space="preserve">Asignacion Catherine Sanchez </t>
  </si>
  <si>
    <t>Servicio de Hidrocentro</t>
  </si>
  <si>
    <t>Abono costurera uniforme preescolar</t>
  </si>
  <si>
    <t xml:space="preserve">Transporte directivo </t>
  </si>
  <si>
    <t>Gastos mecanicos</t>
  </si>
  <si>
    <t>Pago semanal conductor transporte personal</t>
  </si>
  <si>
    <t>Aseo urbano</t>
  </si>
  <si>
    <t>Jardineria</t>
  </si>
  <si>
    <t xml:space="preserve">Anticipo de bono Febrero 2023 </t>
  </si>
  <si>
    <t xml:space="preserve">Honorarios profesionales </t>
  </si>
  <si>
    <t xml:space="preserve">Honorarios profesionales Aula Virtual </t>
  </si>
  <si>
    <t>Compra material construcción</t>
  </si>
  <si>
    <t>GASTO REAL BOLIVAR DIGITAL</t>
  </si>
  <si>
    <t>GASTO REAL DIVISA</t>
  </si>
  <si>
    <t>Anticipo Bono de Jerarquia Febero 2023 Directora</t>
  </si>
  <si>
    <t>BCV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</si>
</sst>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Bs.&quot;#,##0.00"/>
    <numFmt numFmtId="165" formatCode="[$$-409]#,##0.00"/>
  </numFmts>
  <fonts count="8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16" fontId="0" fillId="0" borderId="2" xfId="0" applyNumberFormat="1" applyBorder="1"/>
    <xf numFmtId="164" fontId="0" fillId="0" borderId="2" xfId="0" applyNumberFormat="1" applyBorder="1"/>
    <xf numFmtId="165" fontId="0" fillId="0" borderId="2" xfId="0" applyNumberFormat="1" applyBorder="1"/>
    <xf numFmtId="16" fontId="0" fillId="0" borderId="3" xfId="0" applyNumberFormat="1" applyBorder="1"/>
    <xf numFmtId="0" fontId="0" fillId="0" borderId="3" xfId="0" applyBorder="1"/>
    <xf numFmtId="164" fontId="0" fillId="0" borderId="3" xfId="0" applyNumberFormat="1" applyBorder="1"/>
    <xf numFmtId="165" fontId="0" fillId="0" borderId="3" xfId="0" applyNumberFormat="1" applyBorder="1"/>
    <xf numFmtId="0" fontId="0" fillId="0" borderId="3" xfId="0" applyBorder="1" applyAlignment="1">
      <alignment horizontal="center" vertical="center"/>
    </xf>
    <xf numFmtId="16" fontId="0" fillId="0" borderId="4" xfId="0" applyNumberFormat="1" applyBorder="1"/>
    <xf numFmtId="0" fontId="0" fillId="0" borderId="4" xfId="0" applyBorder="1"/>
    <xf numFmtId="164" fontId="0" fillId="0" borderId="4" xfId="0" applyNumberFormat="1" applyBorder="1"/>
    <xf numFmtId="165" fontId="0" fillId="0" borderId="4" xfId="0" applyNumberFormat="1" applyBorder="1"/>
    <xf numFmtId="0" fontId="0" fillId="0" borderId="4" xfId="0" applyBorder="1" applyAlignment="1">
      <alignment horizontal="center" vertical="center"/>
    </xf>
    <xf numFmtId="164" fontId="0" fillId="0" borderId="0" xfId="0" applyNumberFormat="1"/>
    <xf numFmtId="165" fontId="0" fillId="0" borderId="0" xfId="0" applyNumberFormat="1"/>
    <xf numFmtId="0" fontId="4" fillId="0" borderId="0" xfId="0" applyFont="1"/>
    <xf numFmtId="164" fontId="4" fillId="0" borderId="0" xfId="0" applyNumberFormat="1" applyFont="1"/>
    <xf numFmtId="165" fontId="4" fillId="0" borderId="0" xfId="0" applyNumberFormat="1" applyFont="1"/>
    <xf numFmtId="0" fontId="0" fillId="0" borderId="0" xfId="0" applyAlignment="1"/>
    <xf numFmtId="0" fontId="0" fillId="2" borderId="3" xfId="0" applyFill="1" applyBorder="1"/>
    <xf numFmtId="0" fontId="0" fillId="0" borderId="5" xfId="0" applyBorder="1"/>
    <xf numFmtId="0" fontId="0" fillId="3" borderId="2" xfId="0" applyFill="1" applyBorder="1"/>
    <xf numFmtId="165" fontId="0" fillId="3" borderId="2" xfId="0" applyNumberFormat="1" applyFill="1" applyBorder="1"/>
    <xf numFmtId="0" fontId="0" fillId="3" borderId="2" xfId="0" applyFill="1" applyBorder="1" applyAlignment="1">
      <alignment horizontal="center" vertical="center"/>
    </xf>
    <xf numFmtId="0" fontId="0" fillId="3" borderId="3" xfId="0" applyFill="1" applyBorder="1"/>
    <xf numFmtId="165" fontId="0" fillId="3" borderId="3" xfId="0" applyNumberFormat="1" applyFill="1" applyBorder="1"/>
    <xf numFmtId="0" fontId="0" fillId="3" borderId="3" xfId="0" applyFill="1" applyBorder="1" applyAlignment="1">
      <alignment horizontal="center" vertical="center"/>
    </xf>
    <xf numFmtId="14" fontId="7" fillId="0" borderId="0" xfId="0" applyNumberFormat="1" applyFont="1" applyAlignment="1">
      <alignment wrapText="1"/>
    </xf>
    <xf numFmtId="0" fontId="7" fillId="0" borderId="0" xfId="0" applyFont="1" applyAlignment="1">
      <alignment wrapText="1"/>
    </xf>
    <xf numFmtId="16" fontId="0" fillId="0" borderId="2" xfId="0" applyNumberFormat="1" applyFill="1" applyBorder="1"/>
    <xf numFmtId="0" fontId="0" fillId="0" borderId="2" xfId="0" applyFill="1" applyBorder="1"/>
    <xf numFmtId="16" fontId="0" fillId="0" borderId="3" xfId="0" applyNumberFormat="1" applyFill="1" applyBorder="1"/>
    <xf numFmtId="0" fontId="0" fillId="0" borderId="3" xfId="0" applyFill="1" applyBorder="1"/>
    <xf numFmtId="16" fontId="0" fillId="0" borderId="4" xfId="0" applyNumberFormat="1" applyFill="1" applyBorder="1"/>
    <xf numFmtId="0" fontId="0" fillId="0" borderId="4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G120"/>
  <sheetViews>
    <sheetView tabSelected="1" topLeftCell="A109" workbookViewId="0">
      <selection activeCell="F116" sqref="F116"/>
    </sheetView>
  </sheetViews>
  <sheetFormatPr baseColWidth="10" defaultRowHeight="15" x14ac:dyDescent="0.25"/>
  <cols>
    <col min="2" max="2" width="58.85546875" bestFit="1" customWidth="1"/>
    <col min="3" max="3" width="16.42578125" bestFit="1" customWidth="1"/>
    <col min="4" max="4" width="11.42578125" customWidth="1"/>
    <col min="6" max="6" width="15" bestFit="1" customWidth="1"/>
  </cols>
  <sheetData>
    <row r="2" spans="1:7" ht="21" x14ac:dyDescent="0.35">
      <c r="B2" s="1" t="s">
        <v>0</v>
      </c>
      <c r="G2" s="2"/>
    </row>
    <row r="3" spans="1:7" ht="18.75" x14ac:dyDescent="0.3">
      <c r="B3" s="3"/>
      <c r="G3" s="2"/>
    </row>
    <row r="4" spans="1:7" x14ac:dyDescent="0.25">
      <c r="G4" s="2"/>
    </row>
    <row r="5" spans="1:7" ht="15.75" x14ac:dyDescent="0.2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7</v>
      </c>
    </row>
    <row r="6" spans="1:7" x14ac:dyDescent="0.25">
      <c r="A6" s="5">
        <v>44931</v>
      </c>
      <c r="B6" s="26" t="s">
        <v>79</v>
      </c>
      <c r="C6" s="6">
        <v>7176</v>
      </c>
      <c r="D6" s="6">
        <v>17.940000000000001</v>
      </c>
      <c r="E6" s="27">
        <f>C6/D6</f>
        <v>399.99999999999994</v>
      </c>
      <c r="F6" s="7">
        <f>E6</f>
        <v>399.99999999999994</v>
      </c>
      <c r="G6" s="28" t="s">
        <v>8</v>
      </c>
    </row>
    <row r="7" spans="1:7" x14ac:dyDescent="0.25">
      <c r="A7" s="8">
        <v>44933</v>
      </c>
      <c r="B7" s="9" t="s">
        <v>9</v>
      </c>
      <c r="C7" s="10">
        <v>648.01</v>
      </c>
      <c r="D7" s="10">
        <v>18.38</v>
      </c>
      <c r="E7" s="11">
        <f>C7/D7</f>
        <v>35.25625680087051</v>
      </c>
      <c r="F7" s="11">
        <f>F6+E7</f>
        <v>435.25625680087046</v>
      </c>
      <c r="G7" s="12" t="s">
        <v>8</v>
      </c>
    </row>
    <row r="8" spans="1:7" x14ac:dyDescent="0.25">
      <c r="A8" s="8">
        <v>44933</v>
      </c>
      <c r="B8" s="9" t="s">
        <v>10</v>
      </c>
      <c r="C8" s="10">
        <v>551.47</v>
      </c>
      <c r="D8" s="10">
        <v>18.38</v>
      </c>
      <c r="E8" s="11">
        <f>C8/D8</f>
        <v>30.003808487486403</v>
      </c>
      <c r="F8" s="11">
        <f>E8+F7</f>
        <v>465.26006528835688</v>
      </c>
      <c r="G8" s="12" t="s">
        <v>8</v>
      </c>
    </row>
    <row r="9" spans="1:7" x14ac:dyDescent="0.25">
      <c r="A9" s="8">
        <v>44935</v>
      </c>
      <c r="B9" s="9" t="s">
        <v>11</v>
      </c>
      <c r="C9" s="10">
        <v>616.37</v>
      </c>
      <c r="D9" s="10">
        <v>18.61</v>
      </c>
      <c r="E9" s="11">
        <f>C9/D9</f>
        <v>33.120365394948955</v>
      </c>
      <c r="F9" s="11">
        <f>E9+F8</f>
        <v>498.38043068330586</v>
      </c>
      <c r="G9" s="12" t="s">
        <v>8</v>
      </c>
    </row>
    <row r="10" spans="1:7" x14ac:dyDescent="0.25">
      <c r="A10" s="8">
        <v>44935</v>
      </c>
      <c r="B10" s="9" t="s">
        <v>12</v>
      </c>
      <c r="C10" s="10">
        <v>317.05</v>
      </c>
      <c r="D10" s="10">
        <v>18.61</v>
      </c>
      <c r="E10" s="11">
        <f t="shared" ref="E10:E68" si="0">C10/D10</f>
        <v>17.036539494895219</v>
      </c>
      <c r="F10" s="11">
        <f>E10+F9</f>
        <v>515.41697017820104</v>
      </c>
      <c r="G10" s="12" t="s">
        <v>8</v>
      </c>
    </row>
    <row r="11" spans="1:7" x14ac:dyDescent="0.25">
      <c r="A11" s="8">
        <v>44935</v>
      </c>
      <c r="B11" s="9" t="s">
        <v>13</v>
      </c>
      <c r="C11" s="10">
        <v>491.07</v>
      </c>
      <c r="D11" s="10">
        <v>18.61</v>
      </c>
      <c r="E11" s="11">
        <f t="shared" si="0"/>
        <v>26.387426114991939</v>
      </c>
      <c r="F11" s="11">
        <f t="shared" ref="F11:F74" si="1">E11+F10</f>
        <v>541.80439629319301</v>
      </c>
      <c r="G11" s="12" t="s">
        <v>8</v>
      </c>
    </row>
    <row r="12" spans="1:7" x14ac:dyDescent="0.25">
      <c r="A12" s="8">
        <v>44935</v>
      </c>
      <c r="B12" s="9" t="s">
        <v>80</v>
      </c>
      <c r="C12" s="10">
        <v>1526.51</v>
      </c>
      <c r="D12" s="10">
        <v>18.61</v>
      </c>
      <c r="E12" s="11">
        <f t="shared" si="0"/>
        <v>82.026329930145081</v>
      </c>
      <c r="F12" s="11">
        <f t="shared" si="1"/>
        <v>623.83072622333805</v>
      </c>
      <c r="G12" s="12" t="s">
        <v>8</v>
      </c>
    </row>
    <row r="13" spans="1:7" x14ac:dyDescent="0.25">
      <c r="A13" s="8">
        <v>44935</v>
      </c>
      <c r="B13" s="9" t="s">
        <v>14</v>
      </c>
      <c r="C13" s="10">
        <v>729.51</v>
      </c>
      <c r="D13" s="10">
        <v>18.61</v>
      </c>
      <c r="E13" s="11">
        <f t="shared" si="0"/>
        <v>39.199892530897365</v>
      </c>
      <c r="F13" s="11">
        <f>E13+F12</f>
        <v>663.03061875423543</v>
      </c>
      <c r="G13" s="12" t="s">
        <v>8</v>
      </c>
    </row>
    <row r="14" spans="1:7" x14ac:dyDescent="0.25">
      <c r="A14" s="8">
        <v>44935</v>
      </c>
      <c r="B14" s="9" t="s">
        <v>15</v>
      </c>
      <c r="C14" s="10">
        <v>679.45</v>
      </c>
      <c r="D14" s="10">
        <v>18.61</v>
      </c>
      <c r="E14" s="11">
        <f t="shared" si="0"/>
        <v>36.509940891993558</v>
      </c>
      <c r="F14" s="11">
        <f t="shared" si="1"/>
        <v>699.54055964622899</v>
      </c>
      <c r="G14" s="12" t="s">
        <v>8</v>
      </c>
    </row>
    <row r="15" spans="1:7" x14ac:dyDescent="0.25">
      <c r="A15" s="8">
        <v>44935</v>
      </c>
      <c r="B15" s="9" t="s">
        <v>16</v>
      </c>
      <c r="C15" s="10">
        <v>1505.84</v>
      </c>
      <c r="D15" s="10">
        <v>18.61</v>
      </c>
      <c r="E15" s="11">
        <f t="shared" si="0"/>
        <v>80.915636754433095</v>
      </c>
      <c r="F15" s="11">
        <f t="shared" si="1"/>
        <v>780.45619640066207</v>
      </c>
      <c r="G15" s="12" t="s">
        <v>8</v>
      </c>
    </row>
    <row r="16" spans="1:7" x14ac:dyDescent="0.25">
      <c r="A16" s="8">
        <v>44936</v>
      </c>
      <c r="B16" s="29" t="s">
        <v>79</v>
      </c>
      <c r="C16" s="10"/>
      <c r="D16" s="10"/>
      <c r="E16" s="30">
        <v>160</v>
      </c>
      <c r="F16" s="11">
        <f t="shared" si="1"/>
        <v>940.45619640066207</v>
      </c>
      <c r="G16" s="31" t="s">
        <v>17</v>
      </c>
    </row>
    <row r="17" spans="1:7" x14ac:dyDescent="0.25">
      <c r="A17" s="8">
        <v>44936</v>
      </c>
      <c r="B17" s="9" t="s">
        <v>18</v>
      </c>
      <c r="C17" s="10">
        <v>930.5</v>
      </c>
      <c r="D17" s="10">
        <v>18.61</v>
      </c>
      <c r="E17" s="11">
        <f t="shared" si="0"/>
        <v>50</v>
      </c>
      <c r="F17" s="11">
        <f t="shared" si="1"/>
        <v>990.45619640066207</v>
      </c>
      <c r="G17" s="12" t="s">
        <v>8</v>
      </c>
    </row>
    <row r="18" spans="1:7" x14ac:dyDescent="0.25">
      <c r="A18" s="8">
        <v>44936</v>
      </c>
      <c r="B18" s="24" t="s">
        <v>19</v>
      </c>
      <c r="C18" s="10">
        <v>372.2</v>
      </c>
      <c r="D18" s="10">
        <v>18.61</v>
      </c>
      <c r="E18" s="11">
        <f t="shared" si="0"/>
        <v>20</v>
      </c>
      <c r="F18" s="11">
        <f t="shared" si="1"/>
        <v>1010.4561964006621</v>
      </c>
      <c r="G18" s="12" t="s">
        <v>8</v>
      </c>
    </row>
    <row r="19" spans="1:7" x14ac:dyDescent="0.25">
      <c r="A19" s="8">
        <v>44936</v>
      </c>
      <c r="B19" s="24" t="s">
        <v>81</v>
      </c>
      <c r="C19" s="10"/>
      <c r="D19" s="10"/>
      <c r="E19" s="11">
        <v>20</v>
      </c>
      <c r="F19" s="11">
        <f t="shared" si="1"/>
        <v>1030.4561964006621</v>
      </c>
      <c r="G19" s="12" t="s">
        <v>17</v>
      </c>
    </row>
    <row r="20" spans="1:7" x14ac:dyDescent="0.25">
      <c r="A20" s="8">
        <v>44936</v>
      </c>
      <c r="B20" s="9" t="s">
        <v>20</v>
      </c>
      <c r="C20" s="10">
        <v>60</v>
      </c>
      <c r="D20" s="10">
        <v>18.61</v>
      </c>
      <c r="E20" s="11">
        <f t="shared" si="0"/>
        <v>3.2240730789897905</v>
      </c>
      <c r="F20" s="11">
        <f t="shared" si="1"/>
        <v>1033.6802694796518</v>
      </c>
      <c r="G20" s="12" t="s">
        <v>8</v>
      </c>
    </row>
    <row r="21" spans="1:7" x14ac:dyDescent="0.25">
      <c r="A21" s="8">
        <v>44937</v>
      </c>
      <c r="B21" s="9" t="s">
        <v>21</v>
      </c>
      <c r="C21" s="10">
        <v>70477.960000000006</v>
      </c>
      <c r="D21" s="10">
        <v>18.8</v>
      </c>
      <c r="E21" s="11">
        <f t="shared" si="0"/>
        <v>3748.8276595744683</v>
      </c>
      <c r="F21" s="11">
        <f t="shared" si="1"/>
        <v>4782.5079290541198</v>
      </c>
      <c r="G21" s="12" t="s">
        <v>8</v>
      </c>
    </row>
    <row r="22" spans="1:7" x14ac:dyDescent="0.25">
      <c r="A22" s="8">
        <v>44938</v>
      </c>
      <c r="B22" s="9" t="s">
        <v>22</v>
      </c>
      <c r="C22" s="10">
        <v>1571.7</v>
      </c>
      <c r="D22" s="10">
        <v>19.05</v>
      </c>
      <c r="E22" s="11">
        <f t="shared" si="0"/>
        <v>82.503937007874015</v>
      </c>
      <c r="F22" s="11">
        <f t="shared" si="1"/>
        <v>4865.0118660619937</v>
      </c>
      <c r="G22" s="12" t="s">
        <v>8</v>
      </c>
    </row>
    <row r="23" spans="1:7" x14ac:dyDescent="0.25">
      <c r="A23" s="8">
        <v>44938</v>
      </c>
      <c r="B23" s="9" t="s">
        <v>23</v>
      </c>
      <c r="C23" s="10">
        <v>1210.18</v>
      </c>
      <c r="D23" s="10">
        <v>19.05</v>
      </c>
      <c r="E23" s="11">
        <f t="shared" si="0"/>
        <v>63.52650918635171</v>
      </c>
      <c r="F23" s="11">
        <f>E23+F22</f>
        <v>4928.5383752483458</v>
      </c>
      <c r="G23" s="12" t="s">
        <v>8</v>
      </c>
    </row>
    <row r="24" spans="1:7" x14ac:dyDescent="0.25">
      <c r="A24" s="8">
        <v>44938</v>
      </c>
      <c r="B24" s="9" t="s">
        <v>24</v>
      </c>
      <c r="C24" s="10">
        <v>319</v>
      </c>
      <c r="D24" s="10">
        <v>19.05</v>
      </c>
      <c r="E24" s="11">
        <f t="shared" si="0"/>
        <v>16.745406824146983</v>
      </c>
      <c r="F24" s="11">
        <f t="shared" si="1"/>
        <v>4945.2837820724926</v>
      </c>
      <c r="G24" s="12" t="s">
        <v>8</v>
      </c>
    </row>
    <row r="25" spans="1:7" x14ac:dyDescent="0.25">
      <c r="A25" s="8">
        <v>44938</v>
      </c>
      <c r="B25" s="9" t="s">
        <v>82</v>
      </c>
      <c r="C25" s="10">
        <v>3080.16</v>
      </c>
      <c r="D25" s="10">
        <v>19.05</v>
      </c>
      <c r="E25" s="11">
        <f t="shared" si="0"/>
        <v>161.68818897637794</v>
      </c>
      <c r="F25" s="11">
        <f t="shared" si="1"/>
        <v>5106.9719710488707</v>
      </c>
      <c r="G25" s="12" t="s">
        <v>8</v>
      </c>
    </row>
    <row r="26" spans="1:7" x14ac:dyDescent="0.25">
      <c r="A26" s="8">
        <v>44938</v>
      </c>
      <c r="B26" s="9" t="s">
        <v>82</v>
      </c>
      <c r="C26" s="10">
        <v>582.17999999999995</v>
      </c>
      <c r="D26" s="10">
        <v>19.05</v>
      </c>
      <c r="E26" s="11">
        <f t="shared" si="0"/>
        <v>30.560629921259839</v>
      </c>
      <c r="F26" s="11">
        <f t="shared" si="1"/>
        <v>5137.5326009701303</v>
      </c>
      <c r="G26" s="12" t="s">
        <v>8</v>
      </c>
    </row>
    <row r="27" spans="1:7" x14ac:dyDescent="0.25">
      <c r="A27" s="8">
        <v>44938</v>
      </c>
      <c r="B27" s="9" t="s">
        <v>24</v>
      </c>
      <c r="C27" s="10">
        <v>3810</v>
      </c>
      <c r="D27" s="10">
        <v>19.05</v>
      </c>
      <c r="E27" s="11">
        <f t="shared" si="0"/>
        <v>200</v>
      </c>
      <c r="F27" s="11">
        <f t="shared" si="1"/>
        <v>5337.5326009701303</v>
      </c>
      <c r="G27" s="12" t="s">
        <v>8</v>
      </c>
    </row>
    <row r="28" spans="1:7" x14ac:dyDescent="0.25">
      <c r="A28" s="8">
        <v>44939</v>
      </c>
      <c r="B28" s="9" t="s">
        <v>25</v>
      </c>
      <c r="C28" s="10">
        <v>2890.5</v>
      </c>
      <c r="D28" s="10">
        <v>19.27</v>
      </c>
      <c r="E28" s="11">
        <f t="shared" si="0"/>
        <v>150</v>
      </c>
      <c r="F28" s="11">
        <f t="shared" si="1"/>
        <v>5487.5326009701303</v>
      </c>
      <c r="G28" s="12" t="s">
        <v>8</v>
      </c>
    </row>
    <row r="29" spans="1:7" x14ac:dyDescent="0.25">
      <c r="A29" s="8">
        <v>44939</v>
      </c>
      <c r="B29" s="9" t="s">
        <v>26</v>
      </c>
      <c r="C29" s="10">
        <v>2890.5</v>
      </c>
      <c r="D29" s="10">
        <v>19.27</v>
      </c>
      <c r="E29" s="11">
        <f t="shared" si="0"/>
        <v>150</v>
      </c>
      <c r="F29" s="11">
        <f t="shared" si="1"/>
        <v>5637.5326009701303</v>
      </c>
      <c r="G29" s="12" t="s">
        <v>8</v>
      </c>
    </row>
    <row r="30" spans="1:7" x14ac:dyDescent="0.25">
      <c r="A30" s="8">
        <v>44939</v>
      </c>
      <c r="B30" s="9" t="s">
        <v>27</v>
      </c>
      <c r="C30" s="10">
        <v>3468.6</v>
      </c>
      <c r="D30" s="10">
        <v>19.27</v>
      </c>
      <c r="E30" s="11">
        <f t="shared" si="0"/>
        <v>180</v>
      </c>
      <c r="F30" s="11">
        <f t="shared" si="1"/>
        <v>5817.5326009701303</v>
      </c>
      <c r="G30" s="12" t="s">
        <v>8</v>
      </c>
    </row>
    <row r="31" spans="1:7" x14ac:dyDescent="0.25">
      <c r="A31" s="8">
        <v>44939</v>
      </c>
      <c r="B31" s="9" t="s">
        <v>28</v>
      </c>
      <c r="C31" s="10">
        <v>3468.6</v>
      </c>
      <c r="D31" s="10">
        <v>19.27</v>
      </c>
      <c r="E31" s="11">
        <f t="shared" si="0"/>
        <v>180</v>
      </c>
      <c r="F31" s="11">
        <f t="shared" si="1"/>
        <v>5997.5326009701303</v>
      </c>
      <c r="G31" s="12" t="s">
        <v>8</v>
      </c>
    </row>
    <row r="32" spans="1:7" x14ac:dyDescent="0.25">
      <c r="A32" s="8">
        <v>44939</v>
      </c>
      <c r="B32" s="29" t="s">
        <v>79</v>
      </c>
      <c r="C32" s="10"/>
      <c r="D32" s="10"/>
      <c r="E32" s="30">
        <v>800</v>
      </c>
      <c r="F32" s="11">
        <f>E32+F31</f>
        <v>6797.5326009701303</v>
      </c>
      <c r="G32" s="31" t="s">
        <v>17</v>
      </c>
    </row>
    <row r="33" spans="1:7" x14ac:dyDescent="0.25">
      <c r="A33" s="8">
        <v>44939</v>
      </c>
      <c r="B33" s="9" t="s">
        <v>83</v>
      </c>
      <c r="C33" s="10">
        <v>770.8</v>
      </c>
      <c r="D33" s="10">
        <v>19.27</v>
      </c>
      <c r="E33" s="11">
        <f t="shared" si="0"/>
        <v>40</v>
      </c>
      <c r="F33" s="11">
        <f t="shared" si="1"/>
        <v>6837.5326009701303</v>
      </c>
      <c r="G33" s="12" t="s">
        <v>8</v>
      </c>
    </row>
    <row r="34" spans="1:7" x14ac:dyDescent="0.25">
      <c r="A34" s="8">
        <v>44939</v>
      </c>
      <c r="B34" s="9" t="s">
        <v>84</v>
      </c>
      <c r="C34" s="10">
        <v>357.04</v>
      </c>
      <c r="D34" s="10">
        <v>19.27</v>
      </c>
      <c r="E34" s="11">
        <f t="shared" si="0"/>
        <v>18.528282304099637</v>
      </c>
      <c r="F34" s="11">
        <f t="shared" si="1"/>
        <v>6856.06088327423</v>
      </c>
      <c r="G34" s="12" t="s">
        <v>8</v>
      </c>
    </row>
    <row r="35" spans="1:7" x14ac:dyDescent="0.25">
      <c r="A35" s="8">
        <v>44939</v>
      </c>
      <c r="B35" s="9" t="s">
        <v>24</v>
      </c>
      <c r="C35" s="10">
        <v>2670.21</v>
      </c>
      <c r="D35" s="10">
        <v>19.27</v>
      </c>
      <c r="E35" s="11">
        <f t="shared" si="0"/>
        <v>138.56824078879086</v>
      </c>
      <c r="F35" s="11">
        <f t="shared" si="1"/>
        <v>6994.6291240630208</v>
      </c>
      <c r="G35" s="12" t="s">
        <v>8</v>
      </c>
    </row>
    <row r="36" spans="1:7" x14ac:dyDescent="0.25">
      <c r="A36" s="8">
        <v>44942</v>
      </c>
      <c r="B36" s="9" t="s">
        <v>29</v>
      </c>
      <c r="C36" s="10">
        <v>310.64</v>
      </c>
      <c r="D36" s="10">
        <v>19.45</v>
      </c>
      <c r="E36" s="11">
        <f t="shared" si="0"/>
        <v>15.97120822622108</v>
      </c>
      <c r="F36" s="11">
        <f t="shared" si="1"/>
        <v>7010.600332289242</v>
      </c>
      <c r="G36" s="12" t="s">
        <v>8</v>
      </c>
    </row>
    <row r="37" spans="1:7" x14ac:dyDescent="0.25">
      <c r="A37" s="8">
        <v>44942</v>
      </c>
      <c r="B37" s="9" t="s">
        <v>85</v>
      </c>
      <c r="C37" s="10"/>
      <c r="D37" s="10"/>
      <c r="E37" s="11">
        <v>670</v>
      </c>
      <c r="F37" s="11">
        <f t="shared" si="1"/>
        <v>7680.600332289242</v>
      </c>
      <c r="G37" s="12" t="s">
        <v>17</v>
      </c>
    </row>
    <row r="38" spans="1:7" x14ac:dyDescent="0.25">
      <c r="A38" s="8">
        <v>44942</v>
      </c>
      <c r="B38" s="9" t="s">
        <v>30</v>
      </c>
      <c r="C38" s="10">
        <v>223.3</v>
      </c>
      <c r="D38" s="10">
        <v>19.45</v>
      </c>
      <c r="E38" s="11">
        <f t="shared" si="0"/>
        <v>11.480719794344473</v>
      </c>
      <c r="F38" s="11">
        <f t="shared" si="1"/>
        <v>7692.0810520835867</v>
      </c>
      <c r="G38" s="12" t="s">
        <v>8</v>
      </c>
    </row>
    <row r="39" spans="1:7" x14ac:dyDescent="0.25">
      <c r="A39" s="8">
        <v>44942</v>
      </c>
      <c r="B39" s="9" t="s">
        <v>31</v>
      </c>
      <c r="C39" s="10">
        <v>156.34</v>
      </c>
      <c r="D39" s="10">
        <v>19.45</v>
      </c>
      <c r="E39" s="11">
        <f t="shared" si="0"/>
        <v>8.038046272493574</v>
      </c>
      <c r="F39" s="11">
        <f t="shared" si="1"/>
        <v>7700.11909835608</v>
      </c>
      <c r="G39" s="12" t="s">
        <v>8</v>
      </c>
    </row>
    <row r="40" spans="1:7" x14ac:dyDescent="0.25">
      <c r="A40" s="8">
        <v>44942</v>
      </c>
      <c r="B40" s="9" t="s">
        <v>32</v>
      </c>
      <c r="C40" s="10">
        <v>4883.88</v>
      </c>
      <c r="D40" s="10">
        <v>19.45</v>
      </c>
      <c r="E40" s="11">
        <f t="shared" si="0"/>
        <v>251.09922879177378</v>
      </c>
      <c r="F40" s="11">
        <f t="shared" si="1"/>
        <v>7951.2183271478534</v>
      </c>
      <c r="G40" s="12" t="s">
        <v>8</v>
      </c>
    </row>
    <row r="41" spans="1:7" x14ac:dyDescent="0.25">
      <c r="A41" s="8">
        <v>44942</v>
      </c>
      <c r="B41" s="9" t="s">
        <v>33</v>
      </c>
      <c r="C41" s="10">
        <v>2400.0500000000002</v>
      </c>
      <c r="D41" s="10">
        <v>19.45</v>
      </c>
      <c r="E41" s="11">
        <f t="shared" si="0"/>
        <v>123.39588688946017</v>
      </c>
      <c r="F41" s="11">
        <f t="shared" si="1"/>
        <v>8074.614214037314</v>
      </c>
      <c r="G41" s="12" t="s">
        <v>8</v>
      </c>
    </row>
    <row r="42" spans="1:7" x14ac:dyDescent="0.25">
      <c r="A42" s="8">
        <v>44942</v>
      </c>
      <c r="B42" s="9" t="s">
        <v>34</v>
      </c>
      <c r="C42" s="10">
        <v>540</v>
      </c>
      <c r="D42" s="10">
        <v>19.45</v>
      </c>
      <c r="E42" s="11">
        <f t="shared" si="0"/>
        <v>27.763496143958871</v>
      </c>
      <c r="F42" s="11">
        <f t="shared" si="1"/>
        <v>8102.377710181273</v>
      </c>
      <c r="G42" s="12" t="s">
        <v>8</v>
      </c>
    </row>
    <row r="43" spans="1:7" x14ac:dyDescent="0.25">
      <c r="A43" s="8">
        <v>44942</v>
      </c>
      <c r="B43" s="9" t="s">
        <v>35</v>
      </c>
      <c r="C43" s="10"/>
      <c r="D43" s="10"/>
      <c r="E43" s="11">
        <v>99</v>
      </c>
      <c r="F43" s="11">
        <f t="shared" si="1"/>
        <v>8201.3777101812739</v>
      </c>
      <c r="G43" s="12" t="s">
        <v>17</v>
      </c>
    </row>
    <row r="44" spans="1:7" x14ac:dyDescent="0.25">
      <c r="A44" s="8">
        <v>44942</v>
      </c>
      <c r="B44" s="9" t="s">
        <v>36</v>
      </c>
      <c r="C44" s="10">
        <v>14471.65</v>
      </c>
      <c r="D44" s="10">
        <v>19.45</v>
      </c>
      <c r="E44" s="11">
        <f t="shared" si="0"/>
        <v>744.04370179948592</v>
      </c>
      <c r="F44" s="11">
        <f t="shared" si="1"/>
        <v>8945.4214119807602</v>
      </c>
      <c r="G44" s="12" t="s">
        <v>8</v>
      </c>
    </row>
    <row r="45" spans="1:7" x14ac:dyDescent="0.25">
      <c r="A45" s="8">
        <v>44942</v>
      </c>
      <c r="B45" s="9" t="s">
        <v>37</v>
      </c>
      <c r="C45" s="10"/>
      <c r="D45" s="10"/>
      <c r="E45" s="11">
        <v>81</v>
      </c>
      <c r="F45" s="11">
        <f t="shared" si="1"/>
        <v>9026.4214119807602</v>
      </c>
      <c r="G45" s="12" t="s">
        <v>17</v>
      </c>
    </row>
    <row r="46" spans="1:7" x14ac:dyDescent="0.25">
      <c r="A46" s="8">
        <v>44942</v>
      </c>
      <c r="B46" s="9" t="s">
        <v>38</v>
      </c>
      <c r="C46" s="10">
        <v>643.03</v>
      </c>
      <c r="D46" s="10">
        <v>19.45</v>
      </c>
      <c r="E46" s="11">
        <f t="shared" si="0"/>
        <v>33.060668380462722</v>
      </c>
      <c r="F46" s="11">
        <f t="shared" si="1"/>
        <v>9059.4820803612238</v>
      </c>
      <c r="G46" s="12" t="s">
        <v>8</v>
      </c>
    </row>
    <row r="47" spans="1:7" x14ac:dyDescent="0.25">
      <c r="A47" s="8">
        <v>44942</v>
      </c>
      <c r="B47" s="9" t="s">
        <v>39</v>
      </c>
      <c r="C47" s="10"/>
      <c r="D47" s="10"/>
      <c r="E47" s="11">
        <v>800</v>
      </c>
      <c r="F47" s="11">
        <f t="shared" si="1"/>
        <v>9859.4820803612238</v>
      </c>
      <c r="G47" s="12" t="s">
        <v>17</v>
      </c>
    </row>
    <row r="48" spans="1:7" x14ac:dyDescent="0.25">
      <c r="A48" s="8">
        <v>44943</v>
      </c>
      <c r="B48" s="9" t="s">
        <v>40</v>
      </c>
      <c r="C48" s="10">
        <v>1474.5</v>
      </c>
      <c r="D48" s="10">
        <v>19.66</v>
      </c>
      <c r="E48" s="11">
        <f t="shared" si="0"/>
        <v>75</v>
      </c>
      <c r="F48" s="11">
        <f t="shared" si="1"/>
        <v>9934.4820803612238</v>
      </c>
      <c r="G48" s="12" t="s">
        <v>8</v>
      </c>
    </row>
    <row r="49" spans="1:7" x14ac:dyDescent="0.25">
      <c r="A49" s="8">
        <v>44943</v>
      </c>
      <c r="B49" s="9" t="s">
        <v>86</v>
      </c>
      <c r="C49" s="10"/>
      <c r="D49" s="10"/>
      <c r="E49" s="11">
        <v>1200</v>
      </c>
      <c r="F49" s="11">
        <f t="shared" si="1"/>
        <v>11134.482080361224</v>
      </c>
      <c r="G49" s="12" t="s">
        <v>17</v>
      </c>
    </row>
    <row r="50" spans="1:7" x14ac:dyDescent="0.25">
      <c r="A50" s="8">
        <v>44943</v>
      </c>
      <c r="B50" s="9" t="s">
        <v>87</v>
      </c>
      <c r="C50" s="10"/>
      <c r="D50" s="10"/>
      <c r="E50" s="11">
        <v>150</v>
      </c>
      <c r="F50" s="11">
        <f t="shared" si="1"/>
        <v>11284.482080361224</v>
      </c>
      <c r="G50" s="12" t="s">
        <v>17</v>
      </c>
    </row>
    <row r="51" spans="1:7" x14ac:dyDescent="0.25">
      <c r="A51" s="8">
        <v>44943</v>
      </c>
      <c r="B51" s="9" t="s">
        <v>41</v>
      </c>
      <c r="C51" s="10">
        <v>940.73</v>
      </c>
      <c r="D51" s="10">
        <v>19.66</v>
      </c>
      <c r="E51" s="11">
        <f t="shared" si="0"/>
        <v>47.849949135300101</v>
      </c>
      <c r="F51" s="11">
        <f t="shared" si="1"/>
        <v>11332.332029496523</v>
      </c>
      <c r="G51" s="12" t="s">
        <v>8</v>
      </c>
    </row>
    <row r="52" spans="1:7" x14ac:dyDescent="0.25">
      <c r="A52" s="8">
        <v>44943</v>
      </c>
      <c r="B52" s="9" t="s">
        <v>42</v>
      </c>
      <c r="C52" s="10">
        <v>589.79999999999995</v>
      </c>
      <c r="D52" s="10">
        <v>19.66</v>
      </c>
      <c r="E52" s="11">
        <f t="shared" si="0"/>
        <v>29.999999999999996</v>
      </c>
      <c r="F52" s="11">
        <f t="shared" si="1"/>
        <v>11362.332029496523</v>
      </c>
      <c r="G52" s="12" t="s">
        <v>8</v>
      </c>
    </row>
    <row r="53" spans="1:7" x14ac:dyDescent="0.25">
      <c r="A53" s="8">
        <v>44943</v>
      </c>
      <c r="B53" s="9" t="s">
        <v>43</v>
      </c>
      <c r="C53" s="10"/>
      <c r="D53" s="10"/>
      <c r="E53" s="11">
        <v>1280</v>
      </c>
      <c r="F53" s="11">
        <f t="shared" si="1"/>
        <v>12642.332029496523</v>
      </c>
      <c r="G53" s="12" t="s">
        <v>17</v>
      </c>
    </row>
    <row r="54" spans="1:7" x14ac:dyDescent="0.25">
      <c r="A54" s="8">
        <v>44943</v>
      </c>
      <c r="B54" s="9" t="s">
        <v>44</v>
      </c>
      <c r="C54" s="10"/>
      <c r="D54" s="10"/>
      <c r="E54" s="11">
        <v>200</v>
      </c>
      <c r="F54" s="11">
        <f t="shared" si="1"/>
        <v>12842.332029496523</v>
      </c>
      <c r="G54" s="12" t="s">
        <v>17</v>
      </c>
    </row>
    <row r="55" spans="1:7" x14ac:dyDescent="0.25">
      <c r="A55" s="8">
        <v>44943</v>
      </c>
      <c r="B55" s="9" t="s">
        <v>88</v>
      </c>
      <c r="C55" s="10">
        <v>6684.4</v>
      </c>
      <c r="D55" s="10">
        <v>19.66</v>
      </c>
      <c r="E55" s="11">
        <f t="shared" si="0"/>
        <v>340</v>
      </c>
      <c r="F55" s="11">
        <f t="shared" si="1"/>
        <v>13182.332029496523</v>
      </c>
      <c r="G55" s="12" t="s">
        <v>8</v>
      </c>
    </row>
    <row r="56" spans="1:7" x14ac:dyDescent="0.25">
      <c r="A56" s="8">
        <v>44943</v>
      </c>
      <c r="B56" s="9" t="s">
        <v>90</v>
      </c>
      <c r="C56" s="10">
        <v>3244.52</v>
      </c>
      <c r="D56" s="10">
        <v>19.66</v>
      </c>
      <c r="E56" s="11">
        <f t="shared" si="0"/>
        <v>165.03153611393694</v>
      </c>
      <c r="F56" s="11">
        <f>E56+F55</f>
        <v>13347.36356561046</v>
      </c>
      <c r="G56" s="12" t="s">
        <v>8</v>
      </c>
    </row>
    <row r="57" spans="1:7" x14ac:dyDescent="0.25">
      <c r="A57" s="8">
        <v>44944</v>
      </c>
      <c r="B57" s="9" t="s">
        <v>45</v>
      </c>
      <c r="C57" s="10"/>
      <c r="D57" s="10"/>
      <c r="E57" s="11">
        <v>40</v>
      </c>
      <c r="F57" s="11">
        <f t="shared" si="1"/>
        <v>13387.36356561046</v>
      </c>
      <c r="G57" s="12" t="s">
        <v>17</v>
      </c>
    </row>
    <row r="58" spans="1:7" x14ac:dyDescent="0.25">
      <c r="A58" s="8">
        <v>44944</v>
      </c>
      <c r="B58" s="9" t="s">
        <v>89</v>
      </c>
      <c r="C58" s="10"/>
      <c r="D58" s="10"/>
      <c r="E58" s="11">
        <v>800</v>
      </c>
      <c r="F58" s="11">
        <f t="shared" si="1"/>
        <v>14187.36356561046</v>
      </c>
      <c r="G58" s="12" t="s">
        <v>17</v>
      </c>
    </row>
    <row r="59" spans="1:7" x14ac:dyDescent="0.25">
      <c r="A59" s="8">
        <v>44944</v>
      </c>
      <c r="B59" s="9" t="s">
        <v>91</v>
      </c>
      <c r="C59" s="10"/>
      <c r="D59" s="10"/>
      <c r="E59" s="11">
        <v>500</v>
      </c>
      <c r="F59" s="11">
        <f t="shared" si="1"/>
        <v>14687.36356561046</v>
      </c>
      <c r="G59" s="12" t="s">
        <v>17</v>
      </c>
    </row>
    <row r="60" spans="1:7" x14ac:dyDescent="0.25">
      <c r="A60" s="8">
        <v>44944</v>
      </c>
      <c r="B60" s="9" t="s">
        <v>92</v>
      </c>
      <c r="C60" s="10"/>
      <c r="D60" s="10"/>
      <c r="E60" s="11">
        <v>60</v>
      </c>
      <c r="F60" s="11">
        <f t="shared" si="1"/>
        <v>14747.36356561046</v>
      </c>
      <c r="G60" s="12" t="s">
        <v>17</v>
      </c>
    </row>
    <row r="61" spans="1:7" x14ac:dyDescent="0.25">
      <c r="A61" s="8">
        <v>44944</v>
      </c>
      <c r="B61" s="9" t="s">
        <v>46</v>
      </c>
      <c r="C61" s="10">
        <v>1018.47</v>
      </c>
      <c r="D61" s="10">
        <v>19.97</v>
      </c>
      <c r="E61" s="11">
        <f t="shared" si="0"/>
        <v>51.000000000000007</v>
      </c>
      <c r="F61" s="11">
        <f t="shared" si="1"/>
        <v>14798.36356561046</v>
      </c>
      <c r="G61" s="12" t="s">
        <v>8</v>
      </c>
    </row>
    <row r="62" spans="1:7" x14ac:dyDescent="0.25">
      <c r="A62" s="8">
        <v>44944</v>
      </c>
      <c r="B62" s="9" t="s">
        <v>93</v>
      </c>
      <c r="C62" s="10"/>
      <c r="D62" s="10"/>
      <c r="E62" s="11">
        <v>250</v>
      </c>
      <c r="F62" s="11">
        <f t="shared" si="1"/>
        <v>15048.36356561046</v>
      </c>
      <c r="G62" s="12" t="s">
        <v>17</v>
      </c>
    </row>
    <row r="63" spans="1:7" x14ac:dyDescent="0.25">
      <c r="A63" s="8">
        <v>44944</v>
      </c>
      <c r="B63" s="9" t="s">
        <v>47</v>
      </c>
      <c r="C63" s="10"/>
      <c r="D63" s="10"/>
      <c r="E63" s="11">
        <v>200</v>
      </c>
      <c r="F63" s="11">
        <f t="shared" si="1"/>
        <v>15248.36356561046</v>
      </c>
      <c r="G63" s="12" t="s">
        <v>17</v>
      </c>
    </row>
    <row r="64" spans="1:7" x14ac:dyDescent="0.25">
      <c r="A64" s="8">
        <v>44945</v>
      </c>
      <c r="B64" s="9" t="s">
        <v>48</v>
      </c>
      <c r="C64" s="10">
        <v>617.4</v>
      </c>
      <c r="D64" s="10">
        <v>19.98</v>
      </c>
      <c r="E64" s="11">
        <f t="shared" si="0"/>
        <v>30.900900900900901</v>
      </c>
      <c r="F64" s="11">
        <f t="shared" si="1"/>
        <v>15279.26446651136</v>
      </c>
      <c r="G64" s="12" t="s">
        <v>8</v>
      </c>
    </row>
    <row r="65" spans="1:7" x14ac:dyDescent="0.25">
      <c r="A65" s="8">
        <v>44945</v>
      </c>
      <c r="B65" s="9" t="s">
        <v>49</v>
      </c>
      <c r="C65" s="10">
        <v>52897.69</v>
      </c>
      <c r="D65" s="10">
        <v>19.98</v>
      </c>
      <c r="E65" s="11">
        <f t="shared" si="0"/>
        <v>2647.532032032032</v>
      </c>
      <c r="F65" s="11">
        <f t="shared" si="1"/>
        <v>17926.796498543394</v>
      </c>
      <c r="G65" s="12" t="s">
        <v>8</v>
      </c>
    </row>
    <row r="66" spans="1:7" x14ac:dyDescent="0.25">
      <c r="A66" s="8">
        <v>44945</v>
      </c>
      <c r="B66" s="9" t="s">
        <v>50</v>
      </c>
      <c r="C66" s="10">
        <v>1077.92</v>
      </c>
      <c r="D66" s="10">
        <v>19.98</v>
      </c>
      <c r="E66" s="11">
        <f t="shared" si="0"/>
        <v>53.949949949949954</v>
      </c>
      <c r="F66" s="11">
        <f t="shared" si="1"/>
        <v>17980.746448493344</v>
      </c>
      <c r="G66" s="12" t="s">
        <v>8</v>
      </c>
    </row>
    <row r="67" spans="1:7" x14ac:dyDescent="0.25">
      <c r="A67" s="8">
        <v>44945</v>
      </c>
      <c r="B67" s="9" t="s">
        <v>47</v>
      </c>
      <c r="C67" s="10"/>
      <c r="D67" s="10"/>
      <c r="E67" s="11">
        <v>80</v>
      </c>
      <c r="F67" s="11">
        <f t="shared" si="1"/>
        <v>18060.746448493344</v>
      </c>
      <c r="G67" s="12" t="s">
        <v>17</v>
      </c>
    </row>
    <row r="68" spans="1:7" x14ac:dyDescent="0.25">
      <c r="A68" s="8">
        <v>44946</v>
      </c>
      <c r="B68" s="9" t="s">
        <v>94</v>
      </c>
      <c r="C68" s="10">
        <v>811.6</v>
      </c>
      <c r="D68" s="10">
        <v>20.29</v>
      </c>
      <c r="E68" s="11">
        <f t="shared" si="0"/>
        <v>40</v>
      </c>
      <c r="F68" s="11">
        <f t="shared" si="1"/>
        <v>18100.746448493344</v>
      </c>
      <c r="G68" s="12" t="s">
        <v>8</v>
      </c>
    </row>
    <row r="69" spans="1:7" x14ac:dyDescent="0.25">
      <c r="A69" s="8">
        <v>44946</v>
      </c>
      <c r="B69" s="29" t="s">
        <v>79</v>
      </c>
      <c r="C69" s="10"/>
      <c r="D69" s="10"/>
      <c r="E69" s="30">
        <v>800</v>
      </c>
      <c r="F69" s="11">
        <f t="shared" si="1"/>
        <v>18900.746448493344</v>
      </c>
      <c r="G69" s="31" t="s">
        <v>17</v>
      </c>
    </row>
    <row r="70" spans="1:7" x14ac:dyDescent="0.25">
      <c r="A70" s="8">
        <v>44946</v>
      </c>
      <c r="B70" s="9" t="s">
        <v>95</v>
      </c>
      <c r="C70" s="10"/>
      <c r="D70" s="10"/>
      <c r="E70" s="11">
        <v>30</v>
      </c>
      <c r="F70" s="11">
        <f t="shared" si="1"/>
        <v>18930.746448493344</v>
      </c>
      <c r="G70" s="12" t="s">
        <v>17</v>
      </c>
    </row>
    <row r="71" spans="1:7" x14ac:dyDescent="0.25">
      <c r="A71" s="8">
        <v>44946</v>
      </c>
      <c r="B71" s="9" t="s">
        <v>47</v>
      </c>
      <c r="C71" s="10"/>
      <c r="D71" s="10"/>
      <c r="E71" s="11">
        <v>115</v>
      </c>
      <c r="F71" s="11">
        <f t="shared" si="1"/>
        <v>19045.746448493344</v>
      </c>
      <c r="G71" s="12" t="s">
        <v>17</v>
      </c>
    </row>
    <row r="72" spans="1:7" x14ac:dyDescent="0.25">
      <c r="A72" s="8">
        <v>44946</v>
      </c>
      <c r="B72" s="9" t="s">
        <v>47</v>
      </c>
      <c r="C72" s="10">
        <v>653.34</v>
      </c>
      <c r="D72" s="10">
        <v>20.29</v>
      </c>
      <c r="E72" s="11">
        <f t="shared" ref="E72:E112" si="2">C72/D72</f>
        <v>32.200098570724499</v>
      </c>
      <c r="F72" s="11">
        <f t="shared" si="1"/>
        <v>19077.946547064068</v>
      </c>
      <c r="G72" s="12" t="s">
        <v>8</v>
      </c>
    </row>
    <row r="73" spans="1:7" x14ac:dyDescent="0.25">
      <c r="A73" s="8">
        <v>44946</v>
      </c>
      <c r="B73" s="9" t="s">
        <v>51</v>
      </c>
      <c r="C73" s="10"/>
      <c r="D73" s="10"/>
      <c r="E73" s="11">
        <v>345</v>
      </c>
      <c r="F73" s="11">
        <f t="shared" si="1"/>
        <v>19422.946547064068</v>
      </c>
      <c r="G73" s="12" t="s">
        <v>17</v>
      </c>
    </row>
    <row r="74" spans="1:7" x14ac:dyDescent="0.25">
      <c r="A74" s="8">
        <v>44946</v>
      </c>
      <c r="B74" s="9" t="s">
        <v>52</v>
      </c>
      <c r="C74" s="10"/>
      <c r="D74" s="10"/>
      <c r="E74" s="11">
        <v>800</v>
      </c>
      <c r="F74" s="11">
        <f t="shared" si="1"/>
        <v>20222.946547064068</v>
      </c>
      <c r="G74" s="12" t="s">
        <v>17</v>
      </c>
    </row>
    <row r="75" spans="1:7" x14ac:dyDescent="0.25">
      <c r="A75" s="8">
        <v>44946</v>
      </c>
      <c r="B75" s="9" t="s">
        <v>45</v>
      </c>
      <c r="C75" s="10"/>
      <c r="D75" s="10"/>
      <c r="E75" s="11">
        <v>20</v>
      </c>
      <c r="F75" s="11">
        <f t="shared" ref="F75:F110" si="3">E75+F74</f>
        <v>20242.946547064068</v>
      </c>
      <c r="G75" s="12" t="s">
        <v>17</v>
      </c>
    </row>
    <row r="76" spans="1:7" x14ac:dyDescent="0.25">
      <c r="A76" s="8">
        <v>44950</v>
      </c>
      <c r="B76" s="9" t="s">
        <v>53</v>
      </c>
      <c r="C76" s="10"/>
      <c r="D76" s="10"/>
      <c r="E76" s="11">
        <v>1200</v>
      </c>
      <c r="F76" s="11">
        <f>E76+F75</f>
        <v>21442.946547064068</v>
      </c>
      <c r="G76" s="12" t="s">
        <v>17</v>
      </c>
    </row>
    <row r="77" spans="1:7" x14ac:dyDescent="0.25">
      <c r="A77" s="8">
        <v>44950</v>
      </c>
      <c r="B77" s="9" t="s">
        <v>54</v>
      </c>
      <c r="C77" s="10"/>
      <c r="D77" s="10"/>
      <c r="E77" s="11">
        <v>120</v>
      </c>
      <c r="F77" s="11">
        <f t="shared" si="3"/>
        <v>21562.946547064068</v>
      </c>
      <c r="G77" s="12" t="s">
        <v>17</v>
      </c>
    </row>
    <row r="78" spans="1:7" x14ac:dyDescent="0.25">
      <c r="A78" s="8">
        <v>44950</v>
      </c>
      <c r="B78" s="9" t="s">
        <v>55</v>
      </c>
      <c r="C78" s="10"/>
      <c r="D78" s="10"/>
      <c r="E78" s="11">
        <v>100</v>
      </c>
      <c r="F78" s="11">
        <f t="shared" si="3"/>
        <v>21662.946547064068</v>
      </c>
      <c r="G78" s="12" t="s">
        <v>17</v>
      </c>
    </row>
    <row r="79" spans="1:7" x14ac:dyDescent="0.25">
      <c r="A79" s="8">
        <v>44950</v>
      </c>
      <c r="B79" s="9" t="s">
        <v>55</v>
      </c>
      <c r="C79" s="10">
        <v>414.6</v>
      </c>
      <c r="D79" s="10">
        <v>20.73</v>
      </c>
      <c r="E79" s="11">
        <f t="shared" si="2"/>
        <v>20</v>
      </c>
      <c r="F79" s="11">
        <f t="shared" si="3"/>
        <v>21682.946547064068</v>
      </c>
      <c r="G79" s="12" t="s">
        <v>8</v>
      </c>
    </row>
    <row r="80" spans="1:7" x14ac:dyDescent="0.25">
      <c r="A80" s="8">
        <v>44951</v>
      </c>
      <c r="B80" s="9" t="s">
        <v>56</v>
      </c>
      <c r="C80" s="10">
        <v>746.27</v>
      </c>
      <c r="D80" s="10">
        <v>21.17</v>
      </c>
      <c r="E80" s="11">
        <f t="shared" si="2"/>
        <v>35.25129900803023</v>
      </c>
      <c r="F80" s="11">
        <f t="shared" si="3"/>
        <v>21718.197846072097</v>
      </c>
      <c r="G80" s="12" t="s">
        <v>8</v>
      </c>
    </row>
    <row r="81" spans="1:7" x14ac:dyDescent="0.25">
      <c r="A81" s="8">
        <v>44951</v>
      </c>
      <c r="B81" s="9" t="s">
        <v>24</v>
      </c>
      <c r="C81" s="10">
        <v>1608.92</v>
      </c>
      <c r="D81" s="10">
        <v>21.17</v>
      </c>
      <c r="E81" s="11">
        <f t="shared" si="2"/>
        <v>76</v>
      </c>
      <c r="F81" s="11">
        <f t="shared" si="3"/>
        <v>21794.197846072097</v>
      </c>
      <c r="G81" s="12" t="s">
        <v>8</v>
      </c>
    </row>
    <row r="82" spans="1:7" x14ac:dyDescent="0.25">
      <c r="A82" s="8">
        <v>44952</v>
      </c>
      <c r="B82" s="9" t="s">
        <v>57</v>
      </c>
      <c r="C82" s="10">
        <v>630</v>
      </c>
      <c r="D82" s="10">
        <v>21.32</v>
      </c>
      <c r="E82" s="11">
        <f t="shared" si="2"/>
        <v>29.549718574108816</v>
      </c>
      <c r="F82" s="11">
        <f t="shared" si="3"/>
        <v>21823.747564646204</v>
      </c>
      <c r="G82" s="12" t="s">
        <v>8</v>
      </c>
    </row>
    <row r="83" spans="1:7" x14ac:dyDescent="0.25">
      <c r="A83" s="8">
        <v>44952</v>
      </c>
      <c r="B83" s="9" t="s">
        <v>58</v>
      </c>
      <c r="C83" s="10">
        <v>1227.8599999999999</v>
      </c>
      <c r="D83" s="10">
        <v>21.32</v>
      </c>
      <c r="E83" s="11">
        <f t="shared" si="2"/>
        <v>57.591932457786108</v>
      </c>
      <c r="F83" s="11">
        <f t="shared" si="3"/>
        <v>21881.339497103989</v>
      </c>
      <c r="G83" s="12" t="s">
        <v>8</v>
      </c>
    </row>
    <row r="84" spans="1:7" x14ac:dyDescent="0.25">
      <c r="A84" s="8">
        <v>44952</v>
      </c>
      <c r="B84" s="9" t="s">
        <v>59</v>
      </c>
      <c r="C84" s="10"/>
      <c r="D84" s="10"/>
      <c r="E84" s="11">
        <v>520</v>
      </c>
      <c r="F84" s="11">
        <f t="shared" si="3"/>
        <v>22401.339497103989</v>
      </c>
      <c r="G84" s="12" t="s">
        <v>17</v>
      </c>
    </row>
    <row r="85" spans="1:7" x14ac:dyDescent="0.25">
      <c r="A85" s="8">
        <v>44952</v>
      </c>
      <c r="B85" s="9" t="s">
        <v>60</v>
      </c>
      <c r="C85" s="10">
        <v>5436.6</v>
      </c>
      <c r="D85" s="10">
        <v>21.32</v>
      </c>
      <c r="E85" s="11">
        <f t="shared" si="2"/>
        <v>255</v>
      </c>
      <c r="F85" s="11">
        <f t="shared" si="3"/>
        <v>22656.339497103989</v>
      </c>
      <c r="G85" s="12" t="s">
        <v>8</v>
      </c>
    </row>
    <row r="86" spans="1:7" x14ac:dyDescent="0.25">
      <c r="A86" s="8">
        <v>44952</v>
      </c>
      <c r="B86" s="9" t="s">
        <v>61</v>
      </c>
      <c r="C86" s="10">
        <v>52569.29</v>
      </c>
      <c r="D86" s="10">
        <v>21.32</v>
      </c>
      <c r="E86" s="11">
        <f t="shared" si="2"/>
        <v>2465.7265478424015</v>
      </c>
      <c r="F86" s="11">
        <f t="shared" si="3"/>
        <v>25122.06604494639</v>
      </c>
      <c r="G86" s="12" t="s">
        <v>8</v>
      </c>
    </row>
    <row r="87" spans="1:7" x14ac:dyDescent="0.25">
      <c r="A87" s="8">
        <v>44952</v>
      </c>
      <c r="B87" s="9" t="s">
        <v>62</v>
      </c>
      <c r="C87" s="10">
        <v>15584.07</v>
      </c>
      <c r="D87" s="10">
        <v>21.32</v>
      </c>
      <c r="E87" s="11">
        <f t="shared" si="2"/>
        <v>730.96013133208248</v>
      </c>
      <c r="F87" s="11">
        <f t="shared" si="3"/>
        <v>25853.026176278472</v>
      </c>
      <c r="G87" s="12" t="s">
        <v>8</v>
      </c>
    </row>
    <row r="88" spans="1:7" x14ac:dyDescent="0.25">
      <c r="A88" s="8">
        <v>44952</v>
      </c>
      <c r="B88" s="9" t="s">
        <v>63</v>
      </c>
      <c r="C88" s="10">
        <v>583.5</v>
      </c>
      <c r="D88" s="10">
        <v>21.32</v>
      </c>
      <c r="E88" s="11">
        <f t="shared" si="2"/>
        <v>27.368667917448406</v>
      </c>
      <c r="F88" s="11">
        <f t="shared" si="3"/>
        <v>25880.394844195922</v>
      </c>
      <c r="G88" s="12" t="s">
        <v>8</v>
      </c>
    </row>
    <row r="89" spans="1:7" x14ac:dyDescent="0.25">
      <c r="A89" s="8">
        <v>44952</v>
      </c>
      <c r="B89" s="9" t="s">
        <v>96</v>
      </c>
      <c r="C89" s="10"/>
      <c r="D89" s="10"/>
      <c r="E89" s="11">
        <v>70</v>
      </c>
      <c r="F89" s="11">
        <f t="shared" si="3"/>
        <v>25950.394844195922</v>
      </c>
      <c r="G89" s="12" t="s">
        <v>17</v>
      </c>
    </row>
    <row r="90" spans="1:7" x14ac:dyDescent="0.25">
      <c r="A90" s="8">
        <v>44952</v>
      </c>
      <c r="B90" s="9" t="s">
        <v>64</v>
      </c>
      <c r="C90" s="10"/>
      <c r="D90" s="10"/>
      <c r="E90" s="11">
        <v>500</v>
      </c>
      <c r="F90" s="11">
        <f t="shared" si="3"/>
        <v>26450.394844195922</v>
      </c>
      <c r="G90" s="12" t="s">
        <v>17</v>
      </c>
    </row>
    <row r="91" spans="1:7" x14ac:dyDescent="0.25">
      <c r="A91" s="8">
        <v>44952</v>
      </c>
      <c r="B91" s="9" t="s">
        <v>103</v>
      </c>
      <c r="C91" s="10"/>
      <c r="D91" s="10"/>
      <c r="E91" s="11">
        <v>160</v>
      </c>
      <c r="F91" s="11">
        <f t="shared" si="3"/>
        <v>26610.394844195922</v>
      </c>
      <c r="G91" s="12" t="s">
        <v>17</v>
      </c>
    </row>
    <row r="92" spans="1:7" x14ac:dyDescent="0.25">
      <c r="A92" s="8">
        <v>44953</v>
      </c>
      <c r="B92" s="9" t="s">
        <v>97</v>
      </c>
      <c r="C92" s="10"/>
      <c r="D92" s="10"/>
      <c r="E92" s="11">
        <v>120</v>
      </c>
      <c r="F92" s="11">
        <f t="shared" si="3"/>
        <v>26730.394844195922</v>
      </c>
      <c r="G92" s="12" t="s">
        <v>17</v>
      </c>
    </row>
    <row r="93" spans="1:7" x14ac:dyDescent="0.25">
      <c r="A93" s="8">
        <v>44953</v>
      </c>
      <c r="B93" s="29" t="s">
        <v>79</v>
      </c>
      <c r="C93" s="10"/>
      <c r="D93" s="10"/>
      <c r="E93" s="30">
        <v>800</v>
      </c>
      <c r="F93" s="11">
        <f t="shared" si="3"/>
        <v>27530.394844195922</v>
      </c>
      <c r="G93" s="31" t="s">
        <v>17</v>
      </c>
    </row>
    <row r="94" spans="1:7" x14ac:dyDescent="0.25">
      <c r="A94" s="8">
        <v>44953</v>
      </c>
      <c r="B94" s="9" t="s">
        <v>65</v>
      </c>
      <c r="C94" s="10">
        <v>254.25</v>
      </c>
      <c r="D94" s="10">
        <v>21.72</v>
      </c>
      <c r="E94" s="11">
        <f t="shared" si="2"/>
        <v>11.705801104972377</v>
      </c>
      <c r="F94" s="11">
        <f t="shared" si="3"/>
        <v>27542.100645300896</v>
      </c>
      <c r="G94" s="12" t="s">
        <v>17</v>
      </c>
    </row>
    <row r="95" spans="1:7" x14ac:dyDescent="0.25">
      <c r="A95" s="8">
        <v>44953</v>
      </c>
      <c r="B95" s="9" t="s">
        <v>66</v>
      </c>
      <c r="C95" s="10"/>
      <c r="D95" s="10"/>
      <c r="E95" s="11">
        <v>410</v>
      </c>
      <c r="F95" s="11">
        <f t="shared" si="3"/>
        <v>27952.100645300896</v>
      </c>
      <c r="G95" s="12" t="s">
        <v>17</v>
      </c>
    </row>
    <row r="96" spans="1:7" x14ac:dyDescent="0.25">
      <c r="A96" s="8">
        <v>44953</v>
      </c>
      <c r="B96" s="9" t="s">
        <v>94</v>
      </c>
      <c r="C96" s="10">
        <v>868.8</v>
      </c>
      <c r="D96" s="10">
        <v>21.72</v>
      </c>
      <c r="E96" s="11">
        <f t="shared" si="2"/>
        <v>40</v>
      </c>
      <c r="F96" s="11">
        <f t="shared" si="3"/>
        <v>27992.100645300896</v>
      </c>
      <c r="G96" s="12" t="s">
        <v>8</v>
      </c>
    </row>
    <row r="97" spans="1:7" x14ac:dyDescent="0.25">
      <c r="A97" s="8">
        <v>44953</v>
      </c>
      <c r="B97" s="9" t="s">
        <v>98</v>
      </c>
      <c r="C97" s="10">
        <v>1629</v>
      </c>
      <c r="D97" s="10">
        <v>21.72</v>
      </c>
      <c r="E97" s="11">
        <f t="shared" si="2"/>
        <v>75</v>
      </c>
      <c r="F97" s="11">
        <f t="shared" si="3"/>
        <v>28067.100645300896</v>
      </c>
      <c r="G97" s="12" t="s">
        <v>8</v>
      </c>
    </row>
    <row r="98" spans="1:7" x14ac:dyDescent="0.25">
      <c r="A98" s="8">
        <v>44956</v>
      </c>
      <c r="B98" s="9" t="s">
        <v>99</v>
      </c>
      <c r="C98" s="10"/>
      <c r="D98" s="10"/>
      <c r="E98" s="11">
        <v>150</v>
      </c>
      <c r="F98" s="11">
        <f t="shared" si="3"/>
        <v>28217.100645300896</v>
      </c>
      <c r="G98" s="12" t="s">
        <v>17</v>
      </c>
    </row>
    <row r="99" spans="1:7" x14ac:dyDescent="0.25">
      <c r="A99" s="8">
        <v>44956</v>
      </c>
      <c r="B99" s="9" t="s">
        <v>67</v>
      </c>
      <c r="C99" s="10">
        <v>540.1</v>
      </c>
      <c r="D99" s="10">
        <v>21.96</v>
      </c>
      <c r="E99" s="11">
        <f t="shared" si="2"/>
        <v>24.594717668488162</v>
      </c>
      <c r="F99" s="11">
        <f t="shared" si="3"/>
        <v>28241.695362969385</v>
      </c>
      <c r="G99" s="12" t="s">
        <v>8</v>
      </c>
    </row>
    <row r="100" spans="1:7" x14ac:dyDescent="0.25">
      <c r="A100" s="8">
        <v>44956</v>
      </c>
      <c r="B100" s="9" t="s">
        <v>68</v>
      </c>
      <c r="C100" s="10">
        <v>5164.34</v>
      </c>
      <c r="D100" s="10">
        <v>21.96</v>
      </c>
      <c r="E100" s="11">
        <f t="shared" si="2"/>
        <v>235.17030965391621</v>
      </c>
      <c r="F100" s="11">
        <f t="shared" si="3"/>
        <v>28476.865672623302</v>
      </c>
      <c r="G100" s="12" t="s">
        <v>8</v>
      </c>
    </row>
    <row r="101" spans="1:7" x14ac:dyDescent="0.25">
      <c r="A101" s="8">
        <v>44956</v>
      </c>
      <c r="B101" s="9" t="s">
        <v>100</v>
      </c>
      <c r="C101" s="10">
        <v>266.83</v>
      </c>
      <c r="D101" s="10">
        <v>21.96</v>
      </c>
      <c r="E101" s="11">
        <f t="shared" si="2"/>
        <v>12.150728597449907</v>
      </c>
      <c r="F101" s="11">
        <f t="shared" si="3"/>
        <v>28489.016401220753</v>
      </c>
      <c r="G101" s="12" t="s">
        <v>8</v>
      </c>
    </row>
    <row r="102" spans="1:7" x14ac:dyDescent="0.25">
      <c r="A102" s="8">
        <v>44956</v>
      </c>
      <c r="B102" s="9" t="s">
        <v>69</v>
      </c>
      <c r="C102" s="10">
        <v>4744.88</v>
      </c>
      <c r="D102" s="10">
        <v>21.96</v>
      </c>
      <c r="E102" s="11">
        <f t="shared" si="2"/>
        <v>216.06921675774134</v>
      </c>
      <c r="F102" s="11">
        <f t="shared" si="3"/>
        <v>28705.085617978493</v>
      </c>
      <c r="G102" s="12" t="s">
        <v>8</v>
      </c>
    </row>
    <row r="103" spans="1:7" x14ac:dyDescent="0.25">
      <c r="A103" s="8">
        <v>44956</v>
      </c>
      <c r="B103" s="9" t="s">
        <v>45</v>
      </c>
      <c r="C103" s="10"/>
      <c r="D103" s="10"/>
      <c r="E103" s="11">
        <v>20</v>
      </c>
      <c r="F103" s="11">
        <f t="shared" si="3"/>
        <v>28725.085617978493</v>
      </c>
      <c r="G103" s="12" t="s">
        <v>17</v>
      </c>
    </row>
    <row r="104" spans="1:7" x14ac:dyDescent="0.25">
      <c r="A104" s="8">
        <v>44957</v>
      </c>
      <c r="B104" s="9" t="s">
        <v>18</v>
      </c>
      <c r="C104" s="10">
        <v>513.46</v>
      </c>
      <c r="D104" s="10">
        <v>21.95</v>
      </c>
      <c r="E104" s="11">
        <f t="shared" si="2"/>
        <v>23.392255125284741</v>
      </c>
      <c r="F104" s="11">
        <f t="shared" si="3"/>
        <v>28748.477873103777</v>
      </c>
      <c r="G104" s="12" t="s">
        <v>8</v>
      </c>
    </row>
    <row r="105" spans="1:7" x14ac:dyDescent="0.25">
      <c r="A105" s="8">
        <v>44957</v>
      </c>
      <c r="B105" s="9" t="s">
        <v>70</v>
      </c>
      <c r="C105" s="10">
        <v>232.86</v>
      </c>
      <c r="D105" s="10">
        <v>21.95</v>
      </c>
      <c r="E105" s="11">
        <f t="shared" si="2"/>
        <v>10.608656036446471</v>
      </c>
      <c r="F105" s="11">
        <f t="shared" si="3"/>
        <v>28759.086529140222</v>
      </c>
      <c r="G105" s="12" t="s">
        <v>8</v>
      </c>
    </row>
    <row r="106" spans="1:7" x14ac:dyDescent="0.25">
      <c r="A106" s="8">
        <v>44957</v>
      </c>
      <c r="B106" s="9" t="s">
        <v>71</v>
      </c>
      <c r="C106" s="10">
        <v>362.99</v>
      </c>
      <c r="D106" s="10">
        <v>21.95</v>
      </c>
      <c r="E106" s="11">
        <f t="shared" si="2"/>
        <v>16.537129840546697</v>
      </c>
      <c r="F106" s="11">
        <f t="shared" si="3"/>
        <v>28775.62365898077</v>
      </c>
      <c r="G106" s="12" t="s">
        <v>8</v>
      </c>
    </row>
    <row r="107" spans="1:7" x14ac:dyDescent="0.25">
      <c r="A107" s="8">
        <v>44957</v>
      </c>
      <c r="B107" s="9" t="s">
        <v>72</v>
      </c>
      <c r="C107" s="10">
        <v>78.19</v>
      </c>
      <c r="D107" s="10">
        <v>21.95</v>
      </c>
      <c r="E107" s="11">
        <f t="shared" si="2"/>
        <v>3.5621867881548974</v>
      </c>
      <c r="F107" s="11">
        <f t="shared" si="3"/>
        <v>28779.185845768927</v>
      </c>
      <c r="G107" s="12" t="s">
        <v>8</v>
      </c>
    </row>
    <row r="108" spans="1:7" x14ac:dyDescent="0.25">
      <c r="A108" s="8">
        <v>44957</v>
      </c>
      <c r="B108" s="9" t="s">
        <v>73</v>
      </c>
      <c r="C108" s="10">
        <v>14506.39</v>
      </c>
      <c r="D108" s="10">
        <v>21.95</v>
      </c>
      <c r="E108" s="11">
        <f t="shared" si="2"/>
        <v>660.88337129840545</v>
      </c>
      <c r="F108" s="11">
        <f t="shared" si="3"/>
        <v>29440.069217067332</v>
      </c>
      <c r="G108" s="12" t="s">
        <v>8</v>
      </c>
    </row>
    <row r="109" spans="1:7" x14ac:dyDescent="0.25">
      <c r="A109" s="8">
        <v>44957</v>
      </c>
      <c r="B109" s="9" t="s">
        <v>74</v>
      </c>
      <c r="C109" s="10">
        <v>219.75</v>
      </c>
      <c r="D109" s="10">
        <v>21.95</v>
      </c>
      <c r="E109" s="11">
        <f t="shared" si="2"/>
        <v>10.011389521640092</v>
      </c>
      <c r="F109" s="11">
        <f t="shared" si="3"/>
        <v>29450.080606588974</v>
      </c>
      <c r="G109" s="12" t="s">
        <v>8</v>
      </c>
    </row>
    <row r="110" spans="1:7" x14ac:dyDescent="0.25">
      <c r="A110" s="8">
        <v>44957</v>
      </c>
      <c r="B110" s="9" t="s">
        <v>75</v>
      </c>
      <c r="C110" s="10">
        <v>1407</v>
      </c>
      <c r="D110" s="10">
        <v>21.95</v>
      </c>
      <c r="E110" s="11">
        <f t="shared" si="2"/>
        <v>64.100227790432797</v>
      </c>
      <c r="F110" s="11">
        <f t="shared" si="3"/>
        <v>29514.180834379407</v>
      </c>
      <c r="G110" s="12" t="s">
        <v>8</v>
      </c>
    </row>
    <row r="111" spans="1:7" x14ac:dyDescent="0.25">
      <c r="A111" s="8">
        <v>45291</v>
      </c>
      <c r="B111" s="9" t="s">
        <v>76</v>
      </c>
      <c r="C111" s="10"/>
      <c r="D111" s="10"/>
      <c r="E111" s="11">
        <v>3618</v>
      </c>
      <c r="F111" s="11">
        <f>F110+E111</f>
        <v>33132.180834379411</v>
      </c>
      <c r="G111" s="12" t="s">
        <v>77</v>
      </c>
    </row>
    <row r="112" spans="1:7" x14ac:dyDescent="0.25">
      <c r="A112" s="13">
        <v>44957</v>
      </c>
      <c r="B112" s="14" t="s">
        <v>78</v>
      </c>
      <c r="C112" s="15">
        <v>360.1</v>
      </c>
      <c r="D112" s="15">
        <v>21.95</v>
      </c>
      <c r="E112" s="16">
        <f t="shared" si="2"/>
        <v>16.405466970387245</v>
      </c>
      <c r="F112" s="16">
        <f>F111+E112</f>
        <v>33148.586301349795</v>
      </c>
      <c r="G112" s="17" t="s">
        <v>8</v>
      </c>
    </row>
    <row r="113" spans="2:6" x14ac:dyDescent="0.25">
      <c r="C113" s="18">
        <f>SUM(C6:C112)</f>
        <v>316760.72000000003</v>
      </c>
      <c r="D113" s="18">
        <f>SUM(D6:D112)</f>
        <v>1402.7700000000007</v>
      </c>
      <c r="E113" s="18">
        <f>SUM(E6:E112)</f>
        <v>33148.586301349795</v>
      </c>
      <c r="F113" s="18"/>
    </row>
    <row r="116" spans="2:6" x14ac:dyDescent="0.25">
      <c r="B116" s="20" t="s">
        <v>101</v>
      </c>
      <c r="C116" s="21">
        <f>SUM(C6:C112)</f>
        <v>316760.72000000003</v>
      </c>
      <c r="D116" s="18"/>
      <c r="E116" s="19"/>
    </row>
    <row r="117" spans="2:6" x14ac:dyDescent="0.25">
      <c r="B117" s="20" t="s">
        <v>102</v>
      </c>
      <c r="C117" s="22">
        <f>SUM(E16,E19,E32,E37,E43,E45,E47,E49:E50,E53:E54,E57:E60,E62:E63,E67,E69:E71,E73:E78,E84,E89:E93,E95,E98,E103,E111)</f>
        <v>17288</v>
      </c>
      <c r="E117" s="19"/>
    </row>
    <row r="119" spans="2:6" x14ac:dyDescent="0.25">
      <c r="E119">
        <v>2130</v>
      </c>
    </row>
    <row r="120" spans="2:6" x14ac:dyDescent="0.25">
      <c r="E120">
        <f>SUBTOTAL(9,E6:E119)</f>
        <v>68427.172602699589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P120"/>
  <sheetViews>
    <sheetView topLeftCell="A97" zoomScaleNormal="100" workbookViewId="0">
      <selection activeCell="F5" sqref="A5:F113"/>
    </sheetView>
  </sheetViews>
  <sheetFormatPr baseColWidth="10" defaultRowHeight="15" x14ac:dyDescent="0.25"/>
  <cols>
    <col min="1" max="1" width="5.42578125" customWidth="1"/>
    <col min="3" max="3" width="58.85546875" bestFit="1" customWidth="1"/>
    <col min="4" max="4" width="16.42578125" bestFit="1" customWidth="1"/>
    <col min="5" max="5" width="11.42578125" customWidth="1"/>
    <col min="7" max="7" width="0" hidden="1" customWidth="1"/>
  </cols>
  <sheetData>
    <row r="2" spans="2:16" ht="21" x14ac:dyDescent="0.35">
      <c r="C2" s="1" t="s">
        <v>0</v>
      </c>
    </row>
    <row r="3" spans="2:16" ht="18.75" x14ac:dyDescent="0.3">
      <c r="C3" s="3"/>
    </row>
    <row r="4" spans="2:16" x14ac:dyDescent="0.25">
      <c r="H4" s="23"/>
      <c r="I4" s="23"/>
      <c r="J4" s="23"/>
      <c r="K4" s="23"/>
      <c r="L4" s="23"/>
      <c r="M4" s="23"/>
      <c r="N4" s="23"/>
      <c r="O4" s="23"/>
      <c r="P4" s="23"/>
    </row>
    <row r="5" spans="2:16" ht="15.75" x14ac:dyDescent="0.25"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H5" s="23"/>
      <c r="I5" s="32">
        <v>44928</v>
      </c>
      <c r="J5" s="33" t="s">
        <v>104</v>
      </c>
      <c r="K5" s="33">
        <v>17.489999999999998</v>
      </c>
    </row>
    <row r="6" spans="2:16" ht="15.75" x14ac:dyDescent="0.25">
      <c r="B6" s="34">
        <v>44931</v>
      </c>
      <c r="C6" s="35" t="s">
        <v>79</v>
      </c>
      <c r="D6" s="6">
        <v>7176</v>
      </c>
      <c r="E6" s="6">
        <v>17.940000000000001</v>
      </c>
      <c r="F6" s="27">
        <f>D6/E6</f>
        <v>399.99999999999994</v>
      </c>
      <c r="I6" s="32">
        <v>44929</v>
      </c>
      <c r="J6" s="33" t="s">
        <v>104</v>
      </c>
      <c r="K6" s="33">
        <v>17.559999999999999</v>
      </c>
    </row>
    <row r="7" spans="2:16" ht="15.75" x14ac:dyDescent="0.25">
      <c r="B7" s="36">
        <v>44933</v>
      </c>
      <c r="C7" s="37" t="s">
        <v>9</v>
      </c>
      <c r="D7" s="10">
        <v>648.01</v>
      </c>
      <c r="E7" s="10">
        <v>18.38</v>
      </c>
      <c r="F7" s="11">
        <f>D7/E7</f>
        <v>35.25625680087051</v>
      </c>
      <c r="I7" s="32">
        <v>44930</v>
      </c>
      <c r="J7" s="33" t="s">
        <v>104</v>
      </c>
      <c r="K7" s="33">
        <v>17.86</v>
      </c>
    </row>
    <row r="8" spans="2:16" ht="15.75" x14ac:dyDescent="0.25">
      <c r="B8" s="36">
        <v>44933</v>
      </c>
      <c r="C8" s="37" t="s">
        <v>10</v>
      </c>
      <c r="D8" s="10">
        <v>551.47</v>
      </c>
      <c r="E8" s="10">
        <v>18.38</v>
      </c>
      <c r="F8" s="11">
        <f>D8/E8</f>
        <v>30.003808487486403</v>
      </c>
      <c r="I8" s="32">
        <v>44931</v>
      </c>
      <c r="J8" s="33" t="s">
        <v>104</v>
      </c>
      <c r="K8" s="33">
        <v>17.940000000000001</v>
      </c>
    </row>
    <row r="9" spans="2:16" ht="15.75" x14ac:dyDescent="0.25">
      <c r="B9" s="36">
        <v>44935</v>
      </c>
      <c r="C9" s="37" t="s">
        <v>11</v>
      </c>
      <c r="D9" s="10">
        <v>616.37</v>
      </c>
      <c r="E9" s="10">
        <v>18.61</v>
      </c>
      <c r="F9" s="11">
        <f>D9/E9</f>
        <v>33.120365394948955</v>
      </c>
      <c r="I9" s="32">
        <v>44932</v>
      </c>
      <c r="J9" s="33" t="s">
        <v>104</v>
      </c>
      <c r="K9" s="33">
        <v>18.39</v>
      </c>
    </row>
    <row r="10" spans="2:16" ht="15.75" x14ac:dyDescent="0.25">
      <c r="B10" s="36">
        <v>44935</v>
      </c>
      <c r="C10" s="37" t="s">
        <v>12</v>
      </c>
      <c r="D10" s="10">
        <v>317.05</v>
      </c>
      <c r="E10" s="10">
        <v>18.61</v>
      </c>
      <c r="F10" s="11">
        <f t="shared" ref="F10:F68" si="0">D10/E10</f>
        <v>17.036539494895219</v>
      </c>
      <c r="I10" s="32">
        <v>44935</v>
      </c>
      <c r="J10" s="33" t="s">
        <v>104</v>
      </c>
      <c r="K10" s="33">
        <v>18.39</v>
      </c>
    </row>
    <row r="11" spans="2:16" ht="15.75" x14ac:dyDescent="0.25">
      <c r="B11" s="36">
        <v>44935</v>
      </c>
      <c r="C11" s="37" t="s">
        <v>13</v>
      </c>
      <c r="D11" s="10">
        <v>491.07</v>
      </c>
      <c r="E11" s="10">
        <v>18.61</v>
      </c>
      <c r="F11" s="11">
        <f t="shared" si="0"/>
        <v>26.387426114991939</v>
      </c>
      <c r="I11" s="32">
        <v>44936</v>
      </c>
      <c r="J11" s="33" t="s">
        <v>104</v>
      </c>
      <c r="K11" s="33">
        <v>18.61</v>
      </c>
    </row>
    <row r="12" spans="2:16" ht="15.75" x14ac:dyDescent="0.25">
      <c r="B12" s="36">
        <v>44935</v>
      </c>
      <c r="C12" s="37" t="s">
        <v>80</v>
      </c>
      <c r="D12" s="10">
        <v>1526.51</v>
      </c>
      <c r="E12" s="10">
        <v>18.61</v>
      </c>
      <c r="F12" s="11">
        <f t="shared" si="0"/>
        <v>82.026329930145081</v>
      </c>
      <c r="I12" s="32">
        <v>44937</v>
      </c>
      <c r="J12" s="33" t="s">
        <v>104</v>
      </c>
      <c r="K12" s="33">
        <v>18.809999999999999</v>
      </c>
    </row>
    <row r="13" spans="2:16" ht="15.75" x14ac:dyDescent="0.25">
      <c r="B13" s="36">
        <v>44935</v>
      </c>
      <c r="C13" s="37" t="s">
        <v>14</v>
      </c>
      <c r="D13" s="10">
        <v>729.51</v>
      </c>
      <c r="E13" s="10">
        <v>18.61</v>
      </c>
      <c r="F13" s="11">
        <f t="shared" si="0"/>
        <v>39.199892530897365</v>
      </c>
      <c r="I13" s="32">
        <v>44938</v>
      </c>
      <c r="J13" s="33" t="s">
        <v>104</v>
      </c>
      <c r="K13" s="33">
        <v>19.05</v>
      </c>
    </row>
    <row r="14" spans="2:16" ht="15.75" x14ac:dyDescent="0.25">
      <c r="B14" s="36">
        <v>44935</v>
      </c>
      <c r="C14" s="37" t="s">
        <v>15</v>
      </c>
      <c r="D14" s="10">
        <v>679.45</v>
      </c>
      <c r="E14" s="10">
        <v>18.61</v>
      </c>
      <c r="F14" s="11">
        <f t="shared" si="0"/>
        <v>36.509940891993558</v>
      </c>
      <c r="I14" s="32">
        <v>44939</v>
      </c>
      <c r="J14" s="33" t="s">
        <v>104</v>
      </c>
      <c r="K14" s="33">
        <v>19.28</v>
      </c>
    </row>
    <row r="15" spans="2:16" ht="15.75" x14ac:dyDescent="0.25">
      <c r="B15" s="36">
        <v>44935</v>
      </c>
      <c r="C15" s="37" t="s">
        <v>16</v>
      </c>
      <c r="D15" s="10">
        <v>1505.84</v>
      </c>
      <c r="E15" s="10">
        <v>18.61</v>
      </c>
      <c r="F15" s="11">
        <f t="shared" si="0"/>
        <v>80.915636754433095</v>
      </c>
      <c r="I15" s="32">
        <v>44942</v>
      </c>
      <c r="J15" s="33" t="s">
        <v>104</v>
      </c>
      <c r="K15" s="33">
        <v>19.45</v>
      </c>
    </row>
    <row r="16" spans="2:16" ht="15.75" x14ac:dyDescent="0.25">
      <c r="B16" s="36">
        <v>44936</v>
      </c>
      <c r="C16" s="37" t="s">
        <v>79</v>
      </c>
      <c r="D16" s="10">
        <f>+F16*E16</f>
        <v>297760</v>
      </c>
      <c r="E16" s="10">
        <v>1861</v>
      </c>
      <c r="F16" s="30">
        <v>160</v>
      </c>
      <c r="I16" s="32">
        <v>44943</v>
      </c>
      <c r="J16" s="33" t="s">
        <v>104</v>
      </c>
      <c r="K16" s="33">
        <v>19.66</v>
      </c>
    </row>
    <row r="17" spans="2:11" ht="15.75" x14ac:dyDescent="0.25">
      <c r="B17" s="36">
        <v>44936</v>
      </c>
      <c r="C17" s="37" t="s">
        <v>18</v>
      </c>
      <c r="D17" s="10">
        <v>930.5</v>
      </c>
      <c r="E17" s="10">
        <v>18.61</v>
      </c>
      <c r="F17" s="11">
        <f t="shared" si="0"/>
        <v>50</v>
      </c>
      <c r="I17" s="32">
        <v>44944</v>
      </c>
      <c r="J17" s="33" t="s">
        <v>104</v>
      </c>
      <c r="K17" s="33">
        <v>19.97</v>
      </c>
    </row>
    <row r="18" spans="2:11" ht="15.75" x14ac:dyDescent="0.25">
      <c r="B18" s="36">
        <v>44936</v>
      </c>
      <c r="C18" s="37" t="s">
        <v>19</v>
      </c>
      <c r="D18" s="10">
        <v>372.2</v>
      </c>
      <c r="E18" s="10">
        <v>18.61</v>
      </c>
      <c r="F18" s="11">
        <f t="shared" si="0"/>
        <v>20</v>
      </c>
      <c r="I18" s="32">
        <v>44945</v>
      </c>
      <c r="J18" s="33" t="s">
        <v>104</v>
      </c>
      <c r="K18" s="33">
        <v>19.98</v>
      </c>
    </row>
    <row r="19" spans="2:11" ht="15.75" x14ac:dyDescent="0.25">
      <c r="B19" s="36">
        <v>44936</v>
      </c>
      <c r="C19" s="37" t="s">
        <v>81</v>
      </c>
      <c r="D19" s="10">
        <f>+F19*E19</f>
        <v>372.2</v>
      </c>
      <c r="E19" s="10">
        <v>18.61</v>
      </c>
      <c r="F19" s="11">
        <v>20</v>
      </c>
      <c r="I19" s="32">
        <v>44946</v>
      </c>
      <c r="J19" s="33" t="s">
        <v>104</v>
      </c>
      <c r="K19" s="33">
        <v>20.29</v>
      </c>
    </row>
    <row r="20" spans="2:11" ht="15.75" x14ac:dyDescent="0.25">
      <c r="B20" s="36">
        <v>44936</v>
      </c>
      <c r="C20" s="37" t="s">
        <v>20</v>
      </c>
      <c r="D20" s="10">
        <v>60</v>
      </c>
      <c r="E20" s="10">
        <v>18.61</v>
      </c>
      <c r="F20" s="11">
        <f t="shared" si="0"/>
        <v>3.2240730789897905</v>
      </c>
      <c r="I20" s="32">
        <v>44949</v>
      </c>
      <c r="J20" s="33" t="s">
        <v>104</v>
      </c>
      <c r="K20" s="33">
        <v>20.53</v>
      </c>
    </row>
    <row r="21" spans="2:11" ht="15.75" x14ac:dyDescent="0.25">
      <c r="B21" s="36">
        <v>44937</v>
      </c>
      <c r="C21" s="37" t="s">
        <v>21</v>
      </c>
      <c r="D21" s="10">
        <v>70477.960000000006</v>
      </c>
      <c r="E21" s="10">
        <v>18.8</v>
      </c>
      <c r="F21" s="11">
        <f t="shared" si="0"/>
        <v>3748.8276595744683</v>
      </c>
      <c r="I21" s="32">
        <v>44950</v>
      </c>
      <c r="J21" s="33" t="s">
        <v>104</v>
      </c>
      <c r="K21" s="33">
        <v>20.73</v>
      </c>
    </row>
    <row r="22" spans="2:11" ht="15.75" x14ac:dyDescent="0.25">
      <c r="B22" s="36">
        <v>44938</v>
      </c>
      <c r="C22" s="37" t="s">
        <v>22</v>
      </c>
      <c r="D22" s="10">
        <v>1571.7</v>
      </c>
      <c r="E22" s="10">
        <v>19.05</v>
      </c>
      <c r="F22" s="11">
        <f t="shared" si="0"/>
        <v>82.503937007874015</v>
      </c>
      <c r="I22" s="32">
        <v>44951</v>
      </c>
      <c r="J22" s="33" t="s">
        <v>104</v>
      </c>
      <c r="K22" s="33">
        <v>21.17</v>
      </c>
    </row>
    <row r="23" spans="2:11" ht="15.75" x14ac:dyDescent="0.25">
      <c r="B23" s="36">
        <v>44938</v>
      </c>
      <c r="C23" s="37" t="s">
        <v>23</v>
      </c>
      <c r="D23" s="10">
        <v>1210.18</v>
      </c>
      <c r="E23" s="10">
        <v>19.05</v>
      </c>
      <c r="F23" s="11">
        <f t="shared" si="0"/>
        <v>63.52650918635171</v>
      </c>
      <c r="I23" s="32">
        <v>44952</v>
      </c>
      <c r="J23" s="33" t="s">
        <v>104</v>
      </c>
      <c r="K23" s="33">
        <v>21.32</v>
      </c>
    </row>
    <row r="24" spans="2:11" ht="15.75" x14ac:dyDescent="0.25">
      <c r="B24" s="36">
        <v>44938</v>
      </c>
      <c r="C24" s="37" t="s">
        <v>24</v>
      </c>
      <c r="D24" s="10">
        <v>319</v>
      </c>
      <c r="E24" s="10">
        <v>19.05</v>
      </c>
      <c r="F24" s="11">
        <f t="shared" si="0"/>
        <v>16.745406824146983</v>
      </c>
      <c r="I24" s="32">
        <v>44953</v>
      </c>
      <c r="J24" s="33" t="s">
        <v>104</v>
      </c>
      <c r="K24" s="33">
        <v>21.73</v>
      </c>
    </row>
    <row r="25" spans="2:11" ht="15.75" x14ac:dyDescent="0.25">
      <c r="B25" s="36">
        <v>44938</v>
      </c>
      <c r="C25" s="37" t="s">
        <v>82</v>
      </c>
      <c r="D25" s="10">
        <v>3080.16</v>
      </c>
      <c r="E25" s="10">
        <v>19.05</v>
      </c>
      <c r="F25" s="11">
        <f t="shared" si="0"/>
        <v>161.68818897637794</v>
      </c>
      <c r="I25" s="32">
        <v>44956</v>
      </c>
      <c r="J25" s="33" t="s">
        <v>104</v>
      </c>
      <c r="K25" s="33">
        <v>21.97</v>
      </c>
    </row>
    <row r="26" spans="2:11" ht="15.75" x14ac:dyDescent="0.25">
      <c r="B26" s="36">
        <v>44938</v>
      </c>
      <c r="C26" s="37" t="s">
        <v>82</v>
      </c>
      <c r="D26" s="10">
        <v>582.17999999999995</v>
      </c>
      <c r="E26" s="10">
        <v>19.05</v>
      </c>
      <c r="F26" s="11">
        <f t="shared" si="0"/>
        <v>30.560629921259839</v>
      </c>
      <c r="I26" s="32">
        <v>44957</v>
      </c>
      <c r="J26" s="33" t="s">
        <v>104</v>
      </c>
      <c r="K26" s="33">
        <v>21.95</v>
      </c>
    </row>
    <row r="27" spans="2:11" x14ac:dyDescent="0.25">
      <c r="B27" s="36">
        <v>44938</v>
      </c>
      <c r="C27" s="37" t="s">
        <v>24</v>
      </c>
      <c r="D27" s="10">
        <v>3810</v>
      </c>
      <c r="E27" s="10">
        <v>19.05</v>
      </c>
      <c r="F27" s="11">
        <f t="shared" si="0"/>
        <v>200</v>
      </c>
    </row>
    <row r="28" spans="2:11" x14ac:dyDescent="0.25">
      <c r="B28" s="36">
        <v>44939</v>
      </c>
      <c r="C28" s="37" t="s">
        <v>25</v>
      </c>
      <c r="D28" s="10">
        <v>2890.5</v>
      </c>
      <c r="E28" s="10">
        <v>19.27</v>
      </c>
      <c r="F28" s="11">
        <f t="shared" si="0"/>
        <v>150</v>
      </c>
    </row>
    <row r="29" spans="2:11" x14ac:dyDescent="0.25">
      <c r="B29" s="36">
        <v>44939</v>
      </c>
      <c r="C29" s="37" t="s">
        <v>26</v>
      </c>
      <c r="D29" s="10">
        <v>2890.5</v>
      </c>
      <c r="E29" s="10">
        <v>19.27</v>
      </c>
      <c r="F29" s="11">
        <f t="shared" si="0"/>
        <v>150</v>
      </c>
    </row>
    <row r="30" spans="2:11" x14ac:dyDescent="0.25">
      <c r="B30" s="36">
        <v>44939</v>
      </c>
      <c r="C30" s="37" t="s">
        <v>27</v>
      </c>
      <c r="D30" s="10">
        <v>3468.6</v>
      </c>
      <c r="E30" s="10">
        <v>19.27</v>
      </c>
      <c r="F30" s="11">
        <f t="shared" si="0"/>
        <v>180</v>
      </c>
    </row>
    <row r="31" spans="2:11" x14ac:dyDescent="0.25">
      <c r="B31" s="36">
        <v>44939</v>
      </c>
      <c r="C31" s="37" t="s">
        <v>28</v>
      </c>
      <c r="D31" s="10">
        <v>3468.6</v>
      </c>
      <c r="E31" s="10">
        <v>19.27</v>
      </c>
      <c r="F31" s="11">
        <f t="shared" si="0"/>
        <v>180</v>
      </c>
    </row>
    <row r="32" spans="2:11" x14ac:dyDescent="0.25">
      <c r="B32" s="36">
        <v>44939</v>
      </c>
      <c r="C32" s="37" t="s">
        <v>79</v>
      </c>
      <c r="D32" s="10">
        <f t="shared" ref="D32" si="1">+F32*E32</f>
        <v>15424</v>
      </c>
      <c r="E32" s="10">
        <v>19.28</v>
      </c>
      <c r="F32" s="30">
        <v>800</v>
      </c>
    </row>
    <row r="33" spans="2:6" x14ac:dyDescent="0.25">
      <c r="B33" s="36">
        <v>44939</v>
      </c>
      <c r="C33" s="37" t="s">
        <v>83</v>
      </c>
      <c r="D33" s="10">
        <v>770.8</v>
      </c>
      <c r="E33" s="10">
        <v>19.27</v>
      </c>
      <c r="F33" s="11">
        <f t="shared" si="0"/>
        <v>40</v>
      </c>
    </row>
    <row r="34" spans="2:6" x14ac:dyDescent="0.25">
      <c r="B34" s="36">
        <v>44939</v>
      </c>
      <c r="C34" s="37" t="s">
        <v>84</v>
      </c>
      <c r="D34" s="10">
        <v>357.04</v>
      </c>
      <c r="E34" s="10">
        <v>19.27</v>
      </c>
      <c r="F34" s="11">
        <f t="shared" si="0"/>
        <v>18.528282304099637</v>
      </c>
    </row>
    <row r="35" spans="2:6" x14ac:dyDescent="0.25">
      <c r="B35" s="36">
        <v>44939</v>
      </c>
      <c r="C35" s="37" t="s">
        <v>24</v>
      </c>
      <c r="D35" s="10">
        <v>2670.21</v>
      </c>
      <c r="E35" s="10">
        <v>19.27</v>
      </c>
      <c r="F35" s="11">
        <f t="shared" si="0"/>
        <v>138.56824078879086</v>
      </c>
    </row>
    <row r="36" spans="2:6" x14ac:dyDescent="0.25">
      <c r="B36" s="36">
        <v>44942</v>
      </c>
      <c r="C36" s="37" t="s">
        <v>29</v>
      </c>
      <c r="D36" s="10">
        <v>310.64</v>
      </c>
      <c r="E36" s="10">
        <v>19.45</v>
      </c>
      <c r="F36" s="11">
        <f t="shared" si="0"/>
        <v>15.97120822622108</v>
      </c>
    </row>
    <row r="37" spans="2:6" x14ac:dyDescent="0.25">
      <c r="B37" s="36">
        <v>44942</v>
      </c>
      <c r="C37" s="37" t="s">
        <v>85</v>
      </c>
      <c r="D37" s="10">
        <f t="shared" ref="D37" si="2">+F37*E37</f>
        <v>13031.5</v>
      </c>
      <c r="E37" s="10">
        <v>19.45</v>
      </c>
      <c r="F37" s="11">
        <v>670</v>
      </c>
    </row>
    <row r="38" spans="2:6" x14ac:dyDescent="0.25">
      <c r="B38" s="36">
        <v>44942</v>
      </c>
      <c r="C38" s="37" t="s">
        <v>30</v>
      </c>
      <c r="D38" s="10">
        <v>223.3</v>
      </c>
      <c r="E38" s="10">
        <v>19.45</v>
      </c>
      <c r="F38" s="11">
        <f t="shared" si="0"/>
        <v>11.480719794344473</v>
      </c>
    </row>
    <row r="39" spans="2:6" x14ac:dyDescent="0.25">
      <c r="B39" s="36">
        <v>44942</v>
      </c>
      <c r="C39" s="37" t="s">
        <v>31</v>
      </c>
      <c r="D39" s="10">
        <v>156.34</v>
      </c>
      <c r="E39" s="10">
        <v>19.45</v>
      </c>
      <c r="F39" s="11">
        <f t="shared" si="0"/>
        <v>8.038046272493574</v>
      </c>
    </row>
    <row r="40" spans="2:6" x14ac:dyDescent="0.25">
      <c r="B40" s="36">
        <v>44942</v>
      </c>
      <c r="C40" s="37" t="s">
        <v>32</v>
      </c>
      <c r="D40" s="10">
        <v>4883.88</v>
      </c>
      <c r="E40" s="10">
        <v>19.45</v>
      </c>
      <c r="F40" s="11">
        <f t="shared" si="0"/>
        <v>251.09922879177378</v>
      </c>
    </row>
    <row r="41" spans="2:6" x14ac:dyDescent="0.25">
      <c r="B41" s="36">
        <v>44942</v>
      </c>
      <c r="C41" s="37" t="s">
        <v>33</v>
      </c>
      <c r="D41" s="10">
        <v>2400.0500000000002</v>
      </c>
      <c r="E41" s="10">
        <v>19.45</v>
      </c>
      <c r="F41" s="11">
        <f t="shared" si="0"/>
        <v>123.39588688946017</v>
      </c>
    </row>
    <row r="42" spans="2:6" x14ac:dyDescent="0.25">
      <c r="B42" s="36">
        <v>44942</v>
      </c>
      <c r="C42" s="37" t="s">
        <v>34</v>
      </c>
      <c r="D42" s="10">
        <v>540</v>
      </c>
      <c r="E42" s="10">
        <v>19.45</v>
      </c>
      <c r="F42" s="11">
        <f t="shared" si="0"/>
        <v>27.763496143958871</v>
      </c>
    </row>
    <row r="43" spans="2:6" x14ac:dyDescent="0.25">
      <c r="B43" s="36">
        <v>44942</v>
      </c>
      <c r="C43" s="37" t="s">
        <v>35</v>
      </c>
      <c r="D43" s="10">
        <f t="shared" ref="D43:D50" si="3">+F43*E43</f>
        <v>1925.55</v>
      </c>
      <c r="E43" s="10">
        <v>19.45</v>
      </c>
      <c r="F43" s="11">
        <v>99</v>
      </c>
    </row>
    <row r="44" spans="2:6" x14ac:dyDescent="0.25">
      <c r="B44" s="36">
        <v>44942</v>
      </c>
      <c r="C44" s="37" t="s">
        <v>36</v>
      </c>
      <c r="D44" s="10">
        <v>14471.65</v>
      </c>
      <c r="E44" s="10">
        <v>19.45</v>
      </c>
      <c r="F44" s="11">
        <f t="shared" si="0"/>
        <v>744.04370179948592</v>
      </c>
    </row>
    <row r="45" spans="2:6" x14ac:dyDescent="0.25">
      <c r="B45" s="36">
        <v>44942</v>
      </c>
      <c r="C45" s="37" t="s">
        <v>37</v>
      </c>
      <c r="D45" s="10">
        <f t="shared" si="3"/>
        <v>1332.45</v>
      </c>
      <c r="E45" s="10">
        <v>16.45</v>
      </c>
      <c r="F45" s="11">
        <v>81</v>
      </c>
    </row>
    <row r="46" spans="2:6" x14ac:dyDescent="0.25">
      <c r="B46" s="36">
        <v>44942</v>
      </c>
      <c r="C46" s="37" t="s">
        <v>38</v>
      </c>
      <c r="D46" s="10">
        <v>643.03</v>
      </c>
      <c r="E46" s="10">
        <v>19.45</v>
      </c>
      <c r="F46" s="11">
        <f t="shared" si="0"/>
        <v>33.060668380462722</v>
      </c>
    </row>
    <row r="47" spans="2:6" x14ac:dyDescent="0.25">
      <c r="B47" s="36">
        <v>44942</v>
      </c>
      <c r="C47" s="37" t="s">
        <v>39</v>
      </c>
      <c r="D47" s="10">
        <f t="shared" si="3"/>
        <v>15560</v>
      </c>
      <c r="E47" s="10">
        <v>19.45</v>
      </c>
      <c r="F47" s="11">
        <v>800</v>
      </c>
    </row>
    <row r="48" spans="2:6" x14ac:dyDescent="0.25">
      <c r="B48" s="36">
        <v>44943</v>
      </c>
      <c r="C48" s="37" t="s">
        <v>40</v>
      </c>
      <c r="D48" s="10">
        <v>1474.5</v>
      </c>
      <c r="E48" s="10">
        <v>19.66</v>
      </c>
      <c r="F48" s="11">
        <f t="shared" si="0"/>
        <v>75</v>
      </c>
    </row>
    <row r="49" spans="2:6" x14ac:dyDescent="0.25">
      <c r="B49" s="36">
        <v>44943</v>
      </c>
      <c r="C49" s="37" t="s">
        <v>86</v>
      </c>
      <c r="D49" s="10">
        <f t="shared" si="3"/>
        <v>23592</v>
      </c>
      <c r="E49" s="10">
        <v>19.66</v>
      </c>
      <c r="F49" s="11">
        <v>1200</v>
      </c>
    </row>
    <row r="50" spans="2:6" x14ac:dyDescent="0.25">
      <c r="B50" s="36">
        <v>44943</v>
      </c>
      <c r="C50" s="37" t="s">
        <v>87</v>
      </c>
      <c r="D50" s="10">
        <f t="shared" si="3"/>
        <v>2949</v>
      </c>
      <c r="E50" s="10">
        <v>19.66</v>
      </c>
      <c r="F50" s="11">
        <v>150</v>
      </c>
    </row>
    <row r="51" spans="2:6" x14ac:dyDescent="0.25">
      <c r="B51" s="36">
        <v>44943</v>
      </c>
      <c r="C51" s="37" t="s">
        <v>41</v>
      </c>
      <c r="D51" s="10">
        <v>940.73</v>
      </c>
      <c r="E51" s="10">
        <v>19.66</v>
      </c>
      <c r="F51" s="11">
        <f t="shared" si="0"/>
        <v>47.849949135300101</v>
      </c>
    </row>
    <row r="52" spans="2:6" x14ac:dyDescent="0.25">
      <c r="B52" s="36">
        <v>44943</v>
      </c>
      <c r="C52" s="37" t="s">
        <v>42</v>
      </c>
      <c r="D52" s="10">
        <v>589.79999999999995</v>
      </c>
      <c r="E52" s="10">
        <v>19.66</v>
      </c>
      <c r="F52" s="11">
        <f t="shared" si="0"/>
        <v>29.999999999999996</v>
      </c>
    </row>
    <row r="53" spans="2:6" x14ac:dyDescent="0.25">
      <c r="B53" s="36">
        <v>44943</v>
      </c>
      <c r="C53" s="37" t="s">
        <v>43</v>
      </c>
      <c r="D53" s="10">
        <f t="shared" ref="D53:D54" si="4">+F53*E53</f>
        <v>25164.799999999999</v>
      </c>
      <c r="E53" s="10">
        <v>19.66</v>
      </c>
      <c r="F53" s="11">
        <v>1280</v>
      </c>
    </row>
    <row r="54" spans="2:6" x14ac:dyDescent="0.25">
      <c r="B54" s="36">
        <v>44943</v>
      </c>
      <c r="C54" s="37" t="s">
        <v>44</v>
      </c>
      <c r="D54" s="10">
        <f t="shared" si="4"/>
        <v>3932</v>
      </c>
      <c r="E54" s="10">
        <v>19.66</v>
      </c>
      <c r="F54" s="11">
        <v>200</v>
      </c>
    </row>
    <row r="55" spans="2:6" x14ac:dyDescent="0.25">
      <c r="B55" s="36">
        <v>44943</v>
      </c>
      <c r="C55" s="37" t="s">
        <v>88</v>
      </c>
      <c r="D55" s="10">
        <v>6684.4</v>
      </c>
      <c r="E55" s="10">
        <v>19.66</v>
      </c>
      <c r="F55" s="11">
        <f t="shared" si="0"/>
        <v>340</v>
      </c>
    </row>
    <row r="56" spans="2:6" x14ac:dyDescent="0.25">
      <c r="B56" s="36">
        <v>44943</v>
      </c>
      <c r="C56" s="37" t="s">
        <v>90</v>
      </c>
      <c r="D56" s="10">
        <v>3244.52</v>
      </c>
      <c r="E56" s="10">
        <v>19.66</v>
      </c>
      <c r="F56" s="11">
        <f t="shared" si="0"/>
        <v>165.03153611393694</v>
      </c>
    </row>
    <row r="57" spans="2:6" x14ac:dyDescent="0.25">
      <c r="B57" s="36">
        <v>44944</v>
      </c>
      <c r="C57" s="37" t="s">
        <v>45</v>
      </c>
      <c r="D57" s="10">
        <f t="shared" ref="D57:D60" si="5">+F57*E57</f>
        <v>798.8</v>
      </c>
      <c r="E57" s="10">
        <v>19.97</v>
      </c>
      <c r="F57" s="11">
        <v>40</v>
      </c>
    </row>
    <row r="58" spans="2:6" x14ac:dyDescent="0.25">
      <c r="B58" s="36">
        <v>44944</v>
      </c>
      <c r="C58" s="37" t="s">
        <v>89</v>
      </c>
      <c r="D58" s="10">
        <f t="shared" si="5"/>
        <v>15976</v>
      </c>
      <c r="E58" s="10">
        <v>19.97</v>
      </c>
      <c r="F58" s="11">
        <v>800</v>
      </c>
    </row>
    <row r="59" spans="2:6" x14ac:dyDescent="0.25">
      <c r="B59" s="36">
        <v>44944</v>
      </c>
      <c r="C59" s="37" t="s">
        <v>91</v>
      </c>
      <c r="D59" s="10">
        <f t="shared" si="5"/>
        <v>9985</v>
      </c>
      <c r="E59" s="10">
        <v>19.97</v>
      </c>
      <c r="F59" s="11">
        <v>500</v>
      </c>
    </row>
    <row r="60" spans="2:6" x14ac:dyDescent="0.25">
      <c r="B60" s="36">
        <v>44944</v>
      </c>
      <c r="C60" s="37" t="s">
        <v>92</v>
      </c>
      <c r="D60" s="10">
        <f t="shared" si="5"/>
        <v>1198.1999999999998</v>
      </c>
      <c r="E60" s="10">
        <v>19.97</v>
      </c>
      <c r="F60" s="11">
        <v>60</v>
      </c>
    </row>
    <row r="61" spans="2:6" x14ac:dyDescent="0.25">
      <c r="B61" s="36">
        <v>44944</v>
      </c>
      <c r="C61" s="37" t="s">
        <v>46</v>
      </c>
      <c r="D61" s="10">
        <v>1018.47</v>
      </c>
      <c r="E61" s="10">
        <v>19.97</v>
      </c>
      <c r="F61" s="11">
        <f t="shared" si="0"/>
        <v>51.000000000000007</v>
      </c>
    </row>
    <row r="62" spans="2:6" x14ac:dyDescent="0.25">
      <c r="B62" s="36">
        <v>44944</v>
      </c>
      <c r="C62" s="37" t="s">
        <v>93</v>
      </c>
      <c r="D62" s="10">
        <f t="shared" ref="D62:D63" si="6">+F62*E62</f>
        <v>4992.5</v>
      </c>
      <c r="E62" s="10">
        <v>19.97</v>
      </c>
      <c r="F62" s="11">
        <v>250</v>
      </c>
    </row>
    <row r="63" spans="2:6" x14ac:dyDescent="0.25">
      <c r="B63" s="36">
        <v>44944</v>
      </c>
      <c r="C63" s="37" t="s">
        <v>47</v>
      </c>
      <c r="D63" s="10">
        <f t="shared" si="6"/>
        <v>3994</v>
      </c>
      <c r="E63" s="10">
        <v>19.97</v>
      </c>
      <c r="F63" s="11">
        <v>200</v>
      </c>
    </row>
    <row r="64" spans="2:6" x14ac:dyDescent="0.25">
      <c r="B64" s="36">
        <v>44945</v>
      </c>
      <c r="C64" s="37" t="s">
        <v>48</v>
      </c>
      <c r="D64" s="10">
        <v>617.4</v>
      </c>
      <c r="E64" s="10">
        <v>19.98</v>
      </c>
      <c r="F64" s="11">
        <f t="shared" si="0"/>
        <v>30.900900900900901</v>
      </c>
    </row>
    <row r="65" spans="2:6" x14ac:dyDescent="0.25">
      <c r="B65" s="36">
        <v>44945</v>
      </c>
      <c r="C65" s="37" t="s">
        <v>49</v>
      </c>
      <c r="D65" s="10">
        <v>52897.69</v>
      </c>
      <c r="E65" s="10">
        <v>19.98</v>
      </c>
      <c r="F65" s="11">
        <f t="shared" si="0"/>
        <v>2647.532032032032</v>
      </c>
    </row>
    <row r="66" spans="2:6" x14ac:dyDescent="0.25">
      <c r="B66" s="36">
        <v>44945</v>
      </c>
      <c r="C66" s="37" t="s">
        <v>50</v>
      </c>
      <c r="D66" s="10">
        <v>1077.92</v>
      </c>
      <c r="E66" s="10">
        <v>19.98</v>
      </c>
      <c r="F66" s="11">
        <f t="shared" si="0"/>
        <v>53.949949949949954</v>
      </c>
    </row>
    <row r="67" spans="2:6" x14ac:dyDescent="0.25">
      <c r="B67" s="36">
        <v>44945</v>
      </c>
      <c r="C67" s="37" t="s">
        <v>47</v>
      </c>
      <c r="D67" s="10">
        <f t="shared" ref="D67:D71" si="7">+F67*E67</f>
        <v>1598.4</v>
      </c>
      <c r="E67" s="10">
        <v>19.98</v>
      </c>
      <c r="F67" s="11">
        <v>80</v>
      </c>
    </row>
    <row r="68" spans="2:6" x14ac:dyDescent="0.25">
      <c r="B68" s="36">
        <v>44946</v>
      </c>
      <c r="C68" s="37" t="s">
        <v>94</v>
      </c>
      <c r="D68" s="10">
        <v>811.6</v>
      </c>
      <c r="E68" s="10">
        <v>20.29</v>
      </c>
      <c r="F68" s="11">
        <f t="shared" si="0"/>
        <v>40</v>
      </c>
    </row>
    <row r="69" spans="2:6" x14ac:dyDescent="0.25">
      <c r="B69" s="36">
        <v>44946</v>
      </c>
      <c r="C69" s="37" t="s">
        <v>79</v>
      </c>
      <c r="D69" s="10">
        <f t="shared" si="7"/>
        <v>16232</v>
      </c>
      <c r="E69" s="10">
        <v>20.29</v>
      </c>
      <c r="F69" s="30">
        <v>800</v>
      </c>
    </row>
    <row r="70" spans="2:6" x14ac:dyDescent="0.25">
      <c r="B70" s="36">
        <v>44946</v>
      </c>
      <c r="C70" s="37" t="s">
        <v>95</v>
      </c>
      <c r="D70" s="10">
        <f t="shared" si="7"/>
        <v>608.69999999999993</v>
      </c>
      <c r="E70" s="10">
        <v>20.29</v>
      </c>
      <c r="F70" s="11">
        <v>30</v>
      </c>
    </row>
    <row r="71" spans="2:6" x14ac:dyDescent="0.25">
      <c r="B71" s="36">
        <v>44946</v>
      </c>
      <c r="C71" s="37" t="s">
        <v>47</v>
      </c>
      <c r="D71" s="10">
        <f t="shared" si="7"/>
        <v>2333.35</v>
      </c>
      <c r="E71" s="10">
        <v>20.29</v>
      </c>
      <c r="F71" s="11">
        <v>115</v>
      </c>
    </row>
    <row r="72" spans="2:6" x14ac:dyDescent="0.25">
      <c r="B72" s="36">
        <v>44946</v>
      </c>
      <c r="C72" s="37" t="s">
        <v>47</v>
      </c>
      <c r="D72" s="10">
        <v>653.34</v>
      </c>
      <c r="E72" s="10">
        <v>20.29</v>
      </c>
      <c r="F72" s="11">
        <f t="shared" ref="F72:F112" si="8">D72/E72</f>
        <v>32.200098570724499</v>
      </c>
    </row>
    <row r="73" spans="2:6" x14ac:dyDescent="0.25">
      <c r="B73" s="36">
        <v>44946</v>
      </c>
      <c r="C73" s="37" t="s">
        <v>51</v>
      </c>
      <c r="D73" s="10">
        <f>+F73*E73</f>
        <v>7000.0499999999993</v>
      </c>
      <c r="E73" s="10">
        <v>20.29</v>
      </c>
      <c r="F73" s="11">
        <v>345</v>
      </c>
    </row>
    <row r="74" spans="2:6" x14ac:dyDescent="0.25">
      <c r="B74" s="36">
        <v>44946</v>
      </c>
      <c r="C74" s="37" t="s">
        <v>52</v>
      </c>
      <c r="D74" s="10">
        <f t="shared" ref="D74:D77" si="9">+F74*E74</f>
        <v>16232</v>
      </c>
      <c r="E74" s="10">
        <v>20.29</v>
      </c>
      <c r="F74" s="11">
        <v>800</v>
      </c>
    </row>
    <row r="75" spans="2:6" x14ac:dyDescent="0.25">
      <c r="B75" s="36">
        <v>44946</v>
      </c>
      <c r="C75" s="37" t="s">
        <v>45</v>
      </c>
      <c r="D75" s="10">
        <f t="shared" si="9"/>
        <v>405.79999999999995</v>
      </c>
      <c r="E75" s="10">
        <v>20.29</v>
      </c>
      <c r="F75" s="11">
        <v>20</v>
      </c>
    </row>
    <row r="76" spans="2:6" x14ac:dyDescent="0.25">
      <c r="B76" s="36">
        <v>44950</v>
      </c>
      <c r="C76" s="37" t="s">
        <v>53</v>
      </c>
      <c r="D76" s="10">
        <f t="shared" si="9"/>
        <v>24876</v>
      </c>
      <c r="E76" s="10">
        <v>20.73</v>
      </c>
      <c r="F76" s="11">
        <v>1200</v>
      </c>
    </row>
    <row r="77" spans="2:6" x14ac:dyDescent="0.25">
      <c r="B77" s="36">
        <v>44950</v>
      </c>
      <c r="C77" s="37" t="s">
        <v>54</v>
      </c>
      <c r="D77" s="10">
        <f t="shared" si="9"/>
        <v>2487.6</v>
      </c>
      <c r="E77" s="10">
        <v>20.73</v>
      </c>
      <c r="F77" s="11">
        <v>120</v>
      </c>
    </row>
    <row r="78" spans="2:6" x14ac:dyDescent="0.25">
      <c r="B78" s="36">
        <v>44950</v>
      </c>
      <c r="C78" s="37" t="s">
        <v>55</v>
      </c>
      <c r="D78" s="10">
        <f>+F78*E78</f>
        <v>2073</v>
      </c>
      <c r="E78" s="10">
        <v>20.73</v>
      </c>
      <c r="F78" s="11">
        <v>100</v>
      </c>
    </row>
    <row r="79" spans="2:6" x14ac:dyDescent="0.25">
      <c r="B79" s="36">
        <v>44950</v>
      </c>
      <c r="C79" s="37" t="s">
        <v>55</v>
      </c>
      <c r="D79" s="10">
        <v>414.6</v>
      </c>
      <c r="E79" s="10">
        <v>20.73</v>
      </c>
      <c r="F79" s="11">
        <f t="shared" si="8"/>
        <v>20</v>
      </c>
    </row>
    <row r="80" spans="2:6" x14ac:dyDescent="0.25">
      <c r="B80" s="36">
        <v>44951</v>
      </c>
      <c r="C80" s="37" t="s">
        <v>56</v>
      </c>
      <c r="D80" s="10">
        <v>746.27</v>
      </c>
      <c r="E80" s="10">
        <v>21.17</v>
      </c>
      <c r="F80" s="11">
        <f t="shared" si="8"/>
        <v>35.25129900803023</v>
      </c>
    </row>
    <row r="81" spans="2:6" x14ac:dyDescent="0.25">
      <c r="B81" s="36">
        <v>44951</v>
      </c>
      <c r="C81" s="37" t="s">
        <v>24</v>
      </c>
      <c r="D81" s="10">
        <v>1608.92</v>
      </c>
      <c r="E81" s="10">
        <v>21.17</v>
      </c>
      <c r="F81" s="11">
        <f t="shared" si="8"/>
        <v>76</v>
      </c>
    </row>
    <row r="82" spans="2:6" x14ac:dyDescent="0.25">
      <c r="B82" s="36">
        <v>44952</v>
      </c>
      <c r="C82" s="37" t="s">
        <v>57</v>
      </c>
      <c r="D82" s="10">
        <v>630</v>
      </c>
      <c r="E82" s="10">
        <v>21.32</v>
      </c>
      <c r="F82" s="11">
        <f t="shared" si="8"/>
        <v>29.549718574108816</v>
      </c>
    </row>
    <row r="83" spans="2:6" x14ac:dyDescent="0.25">
      <c r="B83" s="36">
        <v>44952</v>
      </c>
      <c r="C83" s="37" t="s">
        <v>58</v>
      </c>
      <c r="D83" s="10">
        <v>1227.8599999999999</v>
      </c>
      <c r="E83" s="10">
        <v>21.32</v>
      </c>
      <c r="F83" s="11">
        <f t="shared" si="8"/>
        <v>57.591932457786108</v>
      </c>
    </row>
    <row r="84" spans="2:6" x14ac:dyDescent="0.25">
      <c r="B84" s="36">
        <v>44952</v>
      </c>
      <c r="C84" s="37" t="s">
        <v>59</v>
      </c>
      <c r="D84" s="10">
        <f>+F84*E84</f>
        <v>11086.4</v>
      </c>
      <c r="E84" s="10">
        <v>21.32</v>
      </c>
      <c r="F84" s="11">
        <v>520</v>
      </c>
    </row>
    <row r="85" spans="2:6" x14ac:dyDescent="0.25">
      <c r="B85" s="36">
        <v>44952</v>
      </c>
      <c r="C85" s="37" t="s">
        <v>60</v>
      </c>
      <c r="D85" s="10">
        <v>5436.6</v>
      </c>
      <c r="E85" s="10">
        <v>21.32</v>
      </c>
      <c r="F85" s="11">
        <f t="shared" si="8"/>
        <v>255</v>
      </c>
    </row>
    <row r="86" spans="2:6" x14ac:dyDescent="0.25">
      <c r="B86" s="36">
        <v>44952</v>
      </c>
      <c r="C86" s="37" t="s">
        <v>61</v>
      </c>
      <c r="D86" s="10">
        <v>52569.29</v>
      </c>
      <c r="E86" s="10">
        <v>21.32</v>
      </c>
      <c r="F86" s="11">
        <f t="shared" si="8"/>
        <v>2465.7265478424015</v>
      </c>
    </row>
    <row r="87" spans="2:6" x14ac:dyDescent="0.25">
      <c r="B87" s="36">
        <v>44952</v>
      </c>
      <c r="C87" s="37" t="s">
        <v>62</v>
      </c>
      <c r="D87" s="10">
        <v>15584.07</v>
      </c>
      <c r="E87" s="10">
        <v>21.32</v>
      </c>
      <c r="F87" s="11">
        <f t="shared" si="8"/>
        <v>730.96013133208248</v>
      </c>
    </row>
    <row r="88" spans="2:6" x14ac:dyDescent="0.25">
      <c r="B88" s="36">
        <v>44952</v>
      </c>
      <c r="C88" s="37" t="s">
        <v>63</v>
      </c>
      <c r="D88" s="10">
        <v>583.5</v>
      </c>
      <c r="E88" s="10">
        <v>21.32</v>
      </c>
      <c r="F88" s="11">
        <f t="shared" si="8"/>
        <v>27.368667917448406</v>
      </c>
    </row>
    <row r="89" spans="2:6" x14ac:dyDescent="0.25">
      <c r="B89" s="36">
        <v>44952</v>
      </c>
      <c r="C89" s="37" t="s">
        <v>96</v>
      </c>
      <c r="D89" s="10">
        <f>+F89*E89</f>
        <v>1492.4</v>
      </c>
      <c r="E89" s="10">
        <v>21.32</v>
      </c>
      <c r="F89" s="11">
        <v>70</v>
      </c>
    </row>
    <row r="90" spans="2:6" x14ac:dyDescent="0.25">
      <c r="B90" s="36">
        <v>44952</v>
      </c>
      <c r="C90" s="37" t="s">
        <v>64</v>
      </c>
      <c r="D90" s="10">
        <f t="shared" ref="D90:D93" si="10">+F90*E90</f>
        <v>10660</v>
      </c>
      <c r="E90" s="10">
        <v>21.32</v>
      </c>
      <c r="F90" s="11">
        <v>500</v>
      </c>
    </row>
    <row r="91" spans="2:6" x14ac:dyDescent="0.25">
      <c r="B91" s="36">
        <v>44952</v>
      </c>
      <c r="C91" s="37" t="s">
        <v>103</v>
      </c>
      <c r="D91" s="10">
        <f t="shared" si="10"/>
        <v>3411.2</v>
      </c>
      <c r="E91" s="10">
        <v>21.32</v>
      </c>
      <c r="F91" s="11">
        <v>160</v>
      </c>
    </row>
    <row r="92" spans="2:6" x14ac:dyDescent="0.25">
      <c r="B92" s="36">
        <v>44953</v>
      </c>
      <c r="C92" s="37" t="s">
        <v>97</v>
      </c>
      <c r="D92" s="10">
        <f t="shared" si="10"/>
        <v>2606.3999999999996</v>
      </c>
      <c r="E92" s="10">
        <v>21.72</v>
      </c>
      <c r="F92" s="11">
        <v>120</v>
      </c>
    </row>
    <row r="93" spans="2:6" x14ac:dyDescent="0.25">
      <c r="B93" s="36">
        <v>44953</v>
      </c>
      <c r="C93" s="37" t="s">
        <v>79</v>
      </c>
      <c r="D93" s="10">
        <f t="shared" si="10"/>
        <v>17376</v>
      </c>
      <c r="E93" s="10">
        <v>21.72</v>
      </c>
      <c r="F93" s="30">
        <v>800</v>
      </c>
    </row>
    <row r="94" spans="2:6" x14ac:dyDescent="0.25">
      <c r="B94" s="36">
        <v>44953</v>
      </c>
      <c r="C94" s="37" t="s">
        <v>65</v>
      </c>
      <c r="D94" s="10">
        <v>254.25</v>
      </c>
      <c r="E94" s="10">
        <v>21.72</v>
      </c>
      <c r="F94" s="11">
        <f t="shared" si="8"/>
        <v>11.705801104972377</v>
      </c>
    </row>
    <row r="95" spans="2:6" x14ac:dyDescent="0.25">
      <c r="B95" s="36">
        <v>44953</v>
      </c>
      <c r="C95" s="37" t="s">
        <v>66</v>
      </c>
      <c r="D95" s="10">
        <f>+F95*E95</f>
        <v>8905.1999999999989</v>
      </c>
      <c r="E95" s="10">
        <v>21.72</v>
      </c>
      <c r="F95" s="11">
        <v>410</v>
      </c>
    </row>
    <row r="96" spans="2:6" x14ac:dyDescent="0.25">
      <c r="B96" s="36">
        <v>44953</v>
      </c>
      <c r="C96" s="37" t="s">
        <v>94</v>
      </c>
      <c r="D96" s="10">
        <v>868.8</v>
      </c>
      <c r="E96" s="10">
        <v>21.72</v>
      </c>
      <c r="F96" s="11">
        <f t="shared" si="8"/>
        <v>40</v>
      </c>
    </row>
    <row r="97" spans="2:16" x14ac:dyDescent="0.25">
      <c r="B97" s="36">
        <v>44953</v>
      </c>
      <c r="C97" s="37" t="s">
        <v>98</v>
      </c>
      <c r="D97" s="10">
        <v>1629</v>
      </c>
      <c r="E97" s="10">
        <v>21.72</v>
      </c>
      <c r="F97" s="11">
        <f t="shared" si="8"/>
        <v>75</v>
      </c>
    </row>
    <row r="98" spans="2:16" x14ac:dyDescent="0.25">
      <c r="B98" s="36">
        <v>44956</v>
      </c>
      <c r="C98" s="37" t="s">
        <v>99</v>
      </c>
      <c r="D98" s="10">
        <f>+F98*E98</f>
        <v>3294</v>
      </c>
      <c r="E98" s="10">
        <v>21.96</v>
      </c>
      <c r="F98" s="11">
        <v>150</v>
      </c>
    </row>
    <row r="99" spans="2:16" x14ac:dyDescent="0.25">
      <c r="B99" s="36">
        <v>44956</v>
      </c>
      <c r="C99" s="37" t="s">
        <v>67</v>
      </c>
      <c r="D99" s="10">
        <v>540.1</v>
      </c>
      <c r="E99" s="10">
        <v>21.96</v>
      </c>
      <c r="F99" s="11">
        <f t="shared" si="8"/>
        <v>24.594717668488162</v>
      </c>
    </row>
    <row r="100" spans="2:16" x14ac:dyDescent="0.25">
      <c r="B100" s="36">
        <v>44956</v>
      </c>
      <c r="C100" s="37" t="s">
        <v>68</v>
      </c>
      <c r="D100" s="10">
        <v>5164.34</v>
      </c>
      <c r="E100" s="10">
        <v>21.96</v>
      </c>
      <c r="F100" s="11">
        <f t="shared" si="8"/>
        <v>235.17030965391621</v>
      </c>
    </row>
    <row r="101" spans="2:16" x14ac:dyDescent="0.25">
      <c r="B101" s="36">
        <v>44956</v>
      </c>
      <c r="C101" s="37" t="s">
        <v>100</v>
      </c>
      <c r="D101" s="10">
        <v>266.83</v>
      </c>
      <c r="E101" s="10">
        <v>21.96</v>
      </c>
      <c r="F101" s="11">
        <f t="shared" si="8"/>
        <v>12.150728597449907</v>
      </c>
    </row>
    <row r="102" spans="2:16" x14ac:dyDescent="0.25">
      <c r="B102" s="36">
        <v>44956</v>
      </c>
      <c r="C102" s="37" t="s">
        <v>69</v>
      </c>
      <c r="D102" s="10">
        <v>4744.88</v>
      </c>
      <c r="E102" s="10">
        <v>21.96</v>
      </c>
      <c r="F102" s="11">
        <f t="shared" si="8"/>
        <v>216.06921675774134</v>
      </c>
    </row>
    <row r="103" spans="2:16" x14ac:dyDescent="0.25">
      <c r="B103" s="36">
        <v>44956</v>
      </c>
      <c r="C103" s="37" t="s">
        <v>45</v>
      </c>
      <c r="D103" s="10">
        <f>+F103*E103</f>
        <v>439.20000000000005</v>
      </c>
      <c r="E103" s="10">
        <v>21.96</v>
      </c>
      <c r="F103" s="11">
        <v>20</v>
      </c>
    </row>
    <row r="104" spans="2:16" x14ac:dyDescent="0.25">
      <c r="B104" s="36">
        <v>44957</v>
      </c>
      <c r="C104" s="37" t="s">
        <v>18</v>
      </c>
      <c r="D104" s="10">
        <v>513.46</v>
      </c>
      <c r="E104" s="10">
        <v>21.95</v>
      </c>
      <c r="F104" s="11">
        <f t="shared" si="8"/>
        <v>23.392255125284741</v>
      </c>
    </row>
    <row r="105" spans="2:16" x14ac:dyDescent="0.25">
      <c r="B105" s="36">
        <v>44957</v>
      </c>
      <c r="C105" s="37" t="s">
        <v>70</v>
      </c>
      <c r="D105" s="10">
        <v>232.86</v>
      </c>
      <c r="E105" s="10">
        <v>21.95</v>
      </c>
      <c r="F105" s="11">
        <f t="shared" si="8"/>
        <v>10.608656036446471</v>
      </c>
    </row>
    <row r="106" spans="2:16" x14ac:dyDescent="0.25">
      <c r="B106" s="36">
        <v>44957</v>
      </c>
      <c r="C106" s="37" t="s">
        <v>71</v>
      </c>
      <c r="D106" s="10">
        <v>362.99</v>
      </c>
      <c r="E106" s="10">
        <v>21.95</v>
      </c>
      <c r="F106" s="11">
        <f t="shared" si="8"/>
        <v>16.537129840546697</v>
      </c>
    </row>
    <row r="107" spans="2:16" x14ac:dyDescent="0.25">
      <c r="B107" s="36">
        <v>44957</v>
      </c>
      <c r="C107" s="37" t="s">
        <v>72</v>
      </c>
      <c r="D107" s="10">
        <v>78.19</v>
      </c>
      <c r="E107" s="10">
        <v>21.95</v>
      </c>
      <c r="F107" s="11">
        <f t="shared" si="8"/>
        <v>3.5621867881548974</v>
      </c>
    </row>
    <row r="108" spans="2:16" x14ac:dyDescent="0.25">
      <c r="B108" s="36">
        <v>44957</v>
      </c>
      <c r="C108" s="37" t="s">
        <v>73</v>
      </c>
      <c r="D108" s="10">
        <v>14506.39</v>
      </c>
      <c r="E108" s="10">
        <v>21.95</v>
      </c>
      <c r="F108" s="11">
        <f t="shared" si="8"/>
        <v>660.88337129840545</v>
      </c>
    </row>
    <row r="109" spans="2:16" x14ac:dyDescent="0.25">
      <c r="B109" s="36">
        <v>44957</v>
      </c>
      <c r="C109" s="37" t="s">
        <v>74</v>
      </c>
      <c r="D109" s="10">
        <v>219.75</v>
      </c>
      <c r="E109" s="10">
        <v>21.95</v>
      </c>
      <c r="F109" s="11">
        <f t="shared" si="8"/>
        <v>10.011389521640092</v>
      </c>
    </row>
    <row r="110" spans="2:16" x14ac:dyDescent="0.25">
      <c r="B110" s="36">
        <v>44957</v>
      </c>
      <c r="C110" s="37" t="s">
        <v>75</v>
      </c>
      <c r="D110" s="10">
        <v>1407</v>
      </c>
      <c r="E110" s="10">
        <v>21.95</v>
      </c>
      <c r="F110" s="11">
        <f t="shared" si="8"/>
        <v>64.100227790432797</v>
      </c>
    </row>
    <row r="111" spans="2:16" x14ac:dyDescent="0.25">
      <c r="B111" s="36">
        <v>45291</v>
      </c>
      <c r="C111" s="37" t="s">
        <v>76</v>
      </c>
      <c r="D111" s="10">
        <f>+F111*E111</f>
        <v>79415.099999999991</v>
      </c>
      <c r="E111" s="10">
        <v>21.95</v>
      </c>
      <c r="F111" s="11">
        <v>3618</v>
      </c>
    </row>
    <row r="112" spans="2:16" x14ac:dyDescent="0.25">
      <c r="B112" s="38">
        <v>44957</v>
      </c>
      <c r="C112" s="39" t="s">
        <v>78</v>
      </c>
      <c r="D112" s="15">
        <v>360.1</v>
      </c>
      <c r="E112" s="15">
        <v>21.95</v>
      </c>
      <c r="F112" s="16">
        <f t="shared" si="8"/>
        <v>16.405466970387245</v>
      </c>
      <c r="H112" s="25"/>
      <c r="I112" s="25"/>
      <c r="J112" s="25"/>
      <c r="K112" s="25"/>
      <c r="L112" s="25"/>
      <c r="M112" s="25"/>
      <c r="N112" s="25"/>
      <c r="O112" s="25"/>
      <c r="P112" s="25"/>
    </row>
    <row r="113" spans="3:6" x14ac:dyDescent="0.25">
      <c r="D113" s="18">
        <f>SUM(D6:D112)</f>
        <v>967281.51999999979</v>
      </c>
      <c r="E113" s="18">
        <f>SUM(E6:E112)</f>
        <v>3995.1399999999958</v>
      </c>
      <c r="F113" s="18">
        <f>SUM(F6:F112)</f>
        <v>33148.586301349795</v>
      </c>
    </row>
    <row r="116" spans="3:6" x14ac:dyDescent="0.25">
      <c r="C116" s="20" t="s">
        <v>101</v>
      </c>
      <c r="D116" s="21">
        <f>SUM(D6:D112)</f>
        <v>967281.51999999979</v>
      </c>
      <c r="E116" s="18"/>
      <c r="F116" s="19"/>
    </row>
    <row r="117" spans="3:6" x14ac:dyDescent="0.25">
      <c r="C117" s="20" t="s">
        <v>102</v>
      </c>
      <c r="D117" s="22">
        <f>SUM(F16,F19,F32,F37,F43,F45,F47,F49:F50,F53:F54,F57:F60,F62:F63,F67,F69:F71,F73:F78,F84,F89:F93,F95,F98,F103,F111)</f>
        <v>17288</v>
      </c>
      <c r="F117" s="19"/>
    </row>
    <row r="119" spans="3:6" x14ac:dyDescent="0.25">
      <c r="F119">
        <v>2130</v>
      </c>
    </row>
    <row r="120" spans="3:6" x14ac:dyDescent="0.25">
      <c r="F120">
        <f>SUBTOTAL(9,F6:F119)</f>
        <v>68427.172602699589</v>
      </c>
    </row>
  </sheetData>
  <pageMargins left="0.7" right="0.7" top="0.75" bottom="0.75" header="0.3" footer="0.3"/>
  <pageSetup scale="41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ENERO</vt:lpstr>
      <vt:lpstr>arch modificado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Beberlins</cp:lastModifiedBy>
  <cp:lastPrinted>2023-07-17T12:55:10Z</cp:lastPrinted>
  <dcterms:created xsi:type="dcterms:W3CDTF">2023-02-10T18:35:02Z</dcterms:created>
  <dcterms:modified xsi:type="dcterms:W3CDTF">2023-07-17T12:56:20Z</dcterms:modified>
</cp:coreProperties>
</file>